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5" yWindow="-15" windowWidth="7965" windowHeight="9240"/>
  </bookViews>
  <sheets>
    <sheet name="Приложение (4)" sheetId="9" r:id="rId1"/>
  </sheets>
  <definedNames>
    <definedName name="Excel_BuiltIn_Print_Area_1_1" localSheetId="0">'Приложение (4)'!$A$1:$C$43</definedName>
    <definedName name="Excel_BuiltIn_Print_Area_1_1">#REF!</definedName>
    <definedName name="Excel_BuiltIn_Print_Titles_1_1" localSheetId="0">'Приложение (4)'!#REF!</definedName>
    <definedName name="Excel_BuiltIn_Print_Titles_1_1">#REF!</definedName>
    <definedName name="Excel_BuiltIn_Print_Titles_1_1_1" localSheetId="0">'Приложение (4)'!#REF!</definedName>
    <definedName name="Excel_BuiltIn_Print_Titles_1_1_1">#REF!</definedName>
    <definedName name="Excel_BuiltIn_Print_Titles_1_1_1_1" localSheetId="0">'Приложение (4)'!#REF!</definedName>
    <definedName name="Excel_BuiltIn_Print_Titles_1_1_1_1">#REF!</definedName>
    <definedName name="Excel_BuiltIn_Print_Titles_1_1_1_1_1">#REF!</definedName>
    <definedName name="Excel_BuiltIn_Print_Titles_2">#REF!</definedName>
    <definedName name="_xlnm.Print_Titles" localSheetId="0">'Приложение (4)'!$3:$3</definedName>
    <definedName name="_xlnm.Print_Area" localSheetId="0">'Приложение (4)'!$B$1:$BD$45</definedName>
  </definedNames>
  <calcPr calcId="124519" fullCalcOnLoad="1"/>
</workbook>
</file>

<file path=xl/calcChain.xml><?xml version="1.0" encoding="utf-8"?>
<calcChain xmlns="http://schemas.openxmlformats.org/spreadsheetml/2006/main">
  <c r="AQ33" i="9"/>
  <c r="AQ32"/>
  <c r="AQ42"/>
  <c r="AQ23"/>
  <c r="T40"/>
  <c r="S40"/>
  <c r="AQ35"/>
  <c r="AQ34"/>
  <c r="AP33"/>
  <c r="AP32"/>
  <c r="AQ31"/>
  <c r="AQ30"/>
  <c r="AQ29"/>
  <c r="AQ28"/>
  <c r="AQ27"/>
  <c r="AP27"/>
  <c r="AQ24"/>
  <c r="AP24"/>
  <c r="AP23"/>
  <c r="AQ22"/>
  <c r="AP22"/>
  <c r="AQ21"/>
  <c r="AQ20"/>
  <c r="AP20"/>
  <c r="AQ19"/>
  <c r="AP19"/>
  <c r="AQ18"/>
  <c r="AP18"/>
  <c r="AQ17"/>
  <c r="AP17"/>
  <c r="AQ16"/>
  <c r="AP16"/>
  <c r="AQ15"/>
  <c r="AP15"/>
  <c r="AQ14"/>
  <c r="AP14"/>
  <c r="AQ13"/>
  <c r="AP13"/>
  <c r="AQ12"/>
  <c r="AP12"/>
  <c r="AQ11"/>
  <c r="AP11"/>
  <c r="AQ10"/>
  <c r="AP10"/>
  <c r="AQ9"/>
  <c r="AP9"/>
  <c r="AQ8"/>
  <c r="AP8"/>
  <c r="AQ7"/>
  <c r="AP7"/>
  <c r="Q6"/>
  <c r="E6"/>
  <c r="AQ6"/>
  <c r="F6"/>
  <c r="D6"/>
  <c r="AP6" s="1"/>
  <c r="AQ5"/>
  <c r="AP5"/>
  <c r="AQ4"/>
  <c r="AP4"/>
</calcChain>
</file>

<file path=xl/sharedStrings.xml><?xml version="1.0" encoding="utf-8"?>
<sst xmlns="http://schemas.openxmlformats.org/spreadsheetml/2006/main" count="150" uniqueCount="100">
  <si>
    <t>Показатели</t>
  </si>
  <si>
    <t>Единица измерения</t>
  </si>
  <si>
    <t>Индекс промышленного производства</t>
  </si>
  <si>
    <t>в % к аналогичному периоду предыдущего года</t>
  </si>
  <si>
    <t>Объём производства продукции сельского хозяйства</t>
  </si>
  <si>
    <t>Объём работ, выполненных по виду деятельности "строительство"</t>
  </si>
  <si>
    <t xml:space="preserve">Строительство жилых домов </t>
  </si>
  <si>
    <t>тыс.кв. метров общей площади</t>
  </si>
  <si>
    <t xml:space="preserve">Объём инвестиций в основной капитал (за счёт всех источников финансирования) </t>
  </si>
  <si>
    <t>млн. рублей</t>
  </si>
  <si>
    <t>Оборот розничной торговли</t>
  </si>
  <si>
    <t>Объём платных услуг населению</t>
  </si>
  <si>
    <t xml:space="preserve">Индекс потребительских цен (товары и услуги) </t>
  </si>
  <si>
    <t xml:space="preserve">в % к декабрю предыдущего года </t>
  </si>
  <si>
    <t>Цены и тарифы на платные услуги населению</t>
  </si>
  <si>
    <t>Уровень зарегистрированной безработицы</t>
  </si>
  <si>
    <t xml:space="preserve">в % к экономически активному населению </t>
  </si>
  <si>
    <t>Собственные налоговые и  неналоговые доходы  консолидированного бюджета</t>
  </si>
  <si>
    <t>с  нарастающим  итогом с начала года, млн. руб.</t>
  </si>
  <si>
    <t>Среднемесячная номинальная начисленная заработная плата за период</t>
  </si>
  <si>
    <t>Руб.</t>
  </si>
  <si>
    <t>Просроченная задолженность по заработной плате по состоянию на 1 число месяца</t>
  </si>
  <si>
    <t>Млн. Руб.</t>
  </si>
  <si>
    <t>103*</t>
  </si>
  <si>
    <t>Грузооборот транспорта, млн.т.км</t>
  </si>
  <si>
    <t>Перевезено грузов, тонн</t>
  </si>
  <si>
    <r>
      <t>* данные по ПФО (пустые строки)</t>
    </r>
    <r>
      <rPr>
        <b/>
        <sz val="26"/>
        <rFont val="Times New Roman"/>
        <family val="1"/>
        <charset val="204"/>
      </rPr>
      <t xml:space="preserve"> </t>
    </r>
    <r>
      <rPr>
        <sz val="26"/>
        <rFont val="Times New Roman"/>
        <family val="1"/>
        <charset val="204"/>
      </rPr>
      <t>не существуют</t>
    </r>
  </si>
  <si>
    <t>102,5*</t>
  </si>
  <si>
    <t>в т.ч. по крупным и средним предприятиям</t>
  </si>
  <si>
    <t>Отклонение индекса</t>
  </si>
  <si>
    <t>103,4 оц.</t>
  </si>
  <si>
    <t>103,5 оц.</t>
  </si>
  <si>
    <t>85 оц.</t>
  </si>
  <si>
    <t>73*</t>
  </si>
  <si>
    <t>2009 год</t>
  </si>
  <si>
    <t>2010 год</t>
  </si>
  <si>
    <t>102*</t>
  </si>
  <si>
    <t>101,5*</t>
  </si>
  <si>
    <t>100*</t>
  </si>
  <si>
    <t>100,7*</t>
  </si>
  <si>
    <t>105*</t>
  </si>
  <si>
    <t>* оценка</t>
  </si>
  <si>
    <t>январь</t>
  </si>
  <si>
    <t>январь к январю</t>
  </si>
  <si>
    <t>январь-февраль к январю-февралю</t>
  </si>
  <si>
    <t>январь-февраль</t>
  </si>
  <si>
    <t xml:space="preserve">январь-март </t>
  </si>
  <si>
    <t>январь-апрель</t>
  </si>
  <si>
    <t>106*</t>
  </si>
  <si>
    <t>место в ПФО (апрель)</t>
  </si>
  <si>
    <t>**</t>
  </si>
  <si>
    <t xml:space="preserve">январь-май </t>
  </si>
  <si>
    <t>106,1*</t>
  </si>
  <si>
    <t>место в ПФО (май)</t>
  </si>
  <si>
    <t>январь-июнь</t>
  </si>
  <si>
    <t>январь-июль</t>
  </si>
  <si>
    <t>109*</t>
  </si>
  <si>
    <t>130*</t>
  </si>
  <si>
    <t xml:space="preserve">январь-август </t>
  </si>
  <si>
    <t xml:space="preserve">январь-сентябрь </t>
  </si>
  <si>
    <t xml:space="preserve">январь-октябрь </t>
  </si>
  <si>
    <t xml:space="preserve">январь-ноябрь </t>
  </si>
  <si>
    <t xml:space="preserve">январь-декабрь </t>
  </si>
  <si>
    <t>107*</t>
  </si>
  <si>
    <t>15100*</t>
  </si>
  <si>
    <t>113,2*</t>
  </si>
  <si>
    <t xml:space="preserve">январь </t>
  </si>
  <si>
    <t>105,8*</t>
  </si>
  <si>
    <t xml:space="preserve">январь-апрель </t>
  </si>
  <si>
    <t>110,9*</t>
  </si>
  <si>
    <t>113,7*</t>
  </si>
  <si>
    <t>114*</t>
  </si>
  <si>
    <t xml:space="preserve">в % к аналогичному периоду предыдущего года </t>
  </si>
  <si>
    <t>анварь-август</t>
  </si>
  <si>
    <t>94,9*</t>
  </si>
  <si>
    <t>январь-сентябрь</t>
  </si>
  <si>
    <t>92*</t>
  </si>
  <si>
    <t>январь-ноябрь</t>
  </si>
  <si>
    <t>16800*</t>
  </si>
  <si>
    <t>115*</t>
  </si>
  <si>
    <t>90*</t>
  </si>
  <si>
    <t>в % к предыдущему месяцу</t>
  </si>
  <si>
    <t>январь-декабрь</t>
  </si>
  <si>
    <t xml:space="preserve">Итоги социально-экономического развития Ульяновской области                                                                                                                              в 2012 году                                                                                                   </t>
  </si>
  <si>
    <t>110-115*</t>
  </si>
  <si>
    <t>Добыча полезных ископаемых - С (удельный вес – 4,6%)</t>
  </si>
  <si>
    <t>Обрабатывающие производства  - D (удельный вес –83,9% )</t>
  </si>
  <si>
    <t>Производство пищевых продуктов, включая напитки, и табак (удельный вес в разделе D – 17,4%)</t>
  </si>
  <si>
    <t>Текстильное и швейное производство (удельный вес в разделе D – 1,6%)</t>
  </si>
  <si>
    <t>Обработка древесины и производство изделий из дерева (удельный вес в разделе D – 2,9%)</t>
  </si>
  <si>
    <t>Целлюлозно - бумажное производство ; издательская и полиграфическая деятельность (удельный вес в разделе D – 1,4%)</t>
  </si>
  <si>
    <t>Производство резиновых и пластмассовых изделий (удельный вес в разделе D – 1,6%)</t>
  </si>
  <si>
    <t>Производство прочих неметаллических минеральных продуктов (удельный вес в разделе D – 9,7%)</t>
  </si>
  <si>
    <t>Металлургическое производство и производство готовых металлических изделий (удельный вес в разделе D – 7,1%)</t>
  </si>
  <si>
    <t>Производство машин и оборудования (удельный вес в разделе D –   4,4%)</t>
  </si>
  <si>
    <t>Производство электрооборудования, электронного и оптического оборудования (удельный вес в разделе D – 13,2%)</t>
  </si>
  <si>
    <t>Производство транспортных средств и оборудования  (удельный вес в разделе D – 35,7%)</t>
  </si>
  <si>
    <t>Прочие производства (удельный вес в разделе D – 3,9%)</t>
  </si>
  <si>
    <t>Производство и распределение электроэнергии, газа и воды  - Е (удельный вес –11,5%)</t>
  </si>
  <si>
    <t>17100*</t>
  </si>
</sst>
</file>

<file path=xl/styles.xml><?xml version="1.0" encoding="utf-8"?>
<styleSheet xmlns="http://schemas.openxmlformats.org/spreadsheetml/2006/main">
  <numFmts count="3">
    <numFmt numFmtId="173" formatCode="#.0"/>
    <numFmt numFmtId="174" formatCode="0.0"/>
    <numFmt numFmtId="176" formatCode="#.00"/>
  </numFmts>
  <fonts count="61">
    <font>
      <sz val="10"/>
      <name val="Arial Cyr"/>
      <family val="2"/>
      <charset val="204"/>
    </font>
    <font>
      <sz val="9"/>
      <name val="Arial Cyr"/>
      <family val="2"/>
      <charset val="204"/>
    </font>
    <font>
      <b/>
      <sz val="18"/>
      <name val="Bell MT"/>
      <family val="1"/>
      <charset val="204"/>
    </font>
    <font>
      <sz val="12"/>
      <name val="Arial Cyr"/>
      <family val="2"/>
      <charset val="204"/>
    </font>
    <font>
      <sz val="13"/>
      <name val="Times New Roman Cyr"/>
      <family val="1"/>
      <charset val="204"/>
    </font>
    <font>
      <sz val="14"/>
      <name val="Times New Roman Cyr"/>
      <family val="1"/>
      <charset val="204"/>
    </font>
    <font>
      <sz val="9"/>
      <name val="Times New Roman Cyr"/>
      <family val="1"/>
      <charset val="204"/>
    </font>
    <font>
      <b/>
      <sz val="28"/>
      <name val="Times New Roman"/>
      <family val="1"/>
      <charset val="1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  <font>
      <b/>
      <sz val="28"/>
      <name val="Times New Roman"/>
      <family val="1"/>
      <charset val="204"/>
    </font>
    <font>
      <sz val="28"/>
      <name val="Times New Roman"/>
      <family val="1"/>
      <charset val="204"/>
    </font>
    <font>
      <b/>
      <sz val="30"/>
      <name val="Times New Roman"/>
      <family val="1"/>
      <charset val="204"/>
    </font>
    <font>
      <b/>
      <sz val="30"/>
      <color indexed="8"/>
      <name val="Times New Roman"/>
      <family val="1"/>
      <charset val="204"/>
    </font>
    <font>
      <b/>
      <sz val="38"/>
      <name val="Times New Roman"/>
      <family val="1"/>
      <charset val="204"/>
    </font>
    <font>
      <b/>
      <sz val="38"/>
      <color indexed="8"/>
      <name val="Times New Roman"/>
      <family val="1"/>
      <charset val="204"/>
    </font>
    <font>
      <b/>
      <sz val="24"/>
      <name val="Times New Roman"/>
      <family val="1"/>
      <charset val="204"/>
    </font>
    <font>
      <sz val="8"/>
      <name val="Arial Cyr"/>
      <family val="2"/>
      <charset val="204"/>
    </font>
    <font>
      <b/>
      <sz val="32"/>
      <name val="Times New Roman"/>
      <family val="1"/>
      <charset val="1"/>
    </font>
    <font>
      <sz val="40"/>
      <name val="Times New Roman"/>
      <family val="1"/>
      <charset val="204"/>
    </font>
    <font>
      <sz val="38"/>
      <name val="Times New Roman"/>
      <family val="1"/>
      <charset val="204"/>
    </font>
    <font>
      <sz val="32"/>
      <name val="Times New Roman"/>
      <family val="1"/>
      <charset val="204"/>
    </font>
    <font>
      <sz val="48"/>
      <name val="Times New Roman"/>
      <family val="1"/>
      <charset val="204"/>
    </font>
    <font>
      <sz val="38"/>
      <name val="Arial Cyr"/>
      <family val="2"/>
      <charset val="204"/>
    </font>
    <font>
      <sz val="52"/>
      <name val="Times New Roman"/>
      <family val="1"/>
      <charset val="204"/>
    </font>
    <font>
      <b/>
      <sz val="52"/>
      <name val="Times New Roman"/>
      <family val="1"/>
      <charset val="204"/>
    </font>
    <font>
      <b/>
      <sz val="48"/>
      <name val="Times New Roman"/>
      <family val="1"/>
      <charset val="204"/>
    </font>
    <font>
      <i/>
      <sz val="52"/>
      <name val="Times New Roman"/>
      <family val="1"/>
      <charset val="204"/>
    </font>
    <font>
      <i/>
      <sz val="48"/>
      <name val="Times New Roman"/>
      <family val="1"/>
      <charset val="204"/>
    </font>
    <font>
      <b/>
      <sz val="28"/>
      <color indexed="10"/>
      <name val="Times New Roman"/>
      <family val="1"/>
      <charset val="204"/>
    </font>
    <font>
      <sz val="28"/>
      <color indexed="10"/>
      <name val="Times New Roman"/>
      <family val="1"/>
      <charset val="204"/>
    </font>
    <font>
      <b/>
      <sz val="24"/>
      <color indexed="10"/>
      <name val="Times New Roman"/>
      <family val="1"/>
      <charset val="204"/>
    </font>
    <font>
      <b/>
      <sz val="26"/>
      <color indexed="10"/>
      <name val="Times New Roman"/>
      <family val="1"/>
      <charset val="204"/>
    </font>
    <font>
      <sz val="9"/>
      <color indexed="10"/>
      <name val="Times New Roman Cyr"/>
      <family val="1"/>
      <charset val="204"/>
    </font>
    <font>
      <sz val="9"/>
      <color indexed="10"/>
      <name val="Arial Cyr"/>
      <family val="2"/>
      <charset val="204"/>
    </font>
    <font>
      <b/>
      <sz val="30"/>
      <color indexed="8"/>
      <name val="Times New Roman"/>
      <family val="1"/>
      <charset val="204"/>
    </font>
    <font>
      <b/>
      <sz val="28"/>
      <color indexed="8"/>
      <name val="Times New Roman"/>
      <family val="1"/>
      <charset val="204"/>
    </font>
    <font>
      <sz val="10"/>
      <color indexed="8"/>
      <name val="Arial Cyr"/>
      <family val="2"/>
      <charset val="204"/>
    </font>
    <font>
      <b/>
      <sz val="30"/>
      <color indexed="10"/>
      <name val="Times New Roman"/>
      <family val="1"/>
      <charset val="204"/>
    </font>
    <font>
      <b/>
      <sz val="28"/>
      <color indexed="10"/>
      <name val="Times New Roman"/>
      <family val="1"/>
      <charset val="204"/>
    </font>
    <font>
      <sz val="10"/>
      <color indexed="10"/>
      <name val="Arial Cyr"/>
      <family val="2"/>
      <charset val="204"/>
    </font>
    <font>
      <sz val="72"/>
      <name val="Times New Roman Cyr"/>
      <family val="1"/>
      <charset val="204"/>
    </font>
    <font>
      <b/>
      <sz val="55"/>
      <name val="Arial Cyr"/>
      <charset val="204"/>
    </font>
    <font>
      <b/>
      <sz val="55"/>
      <name val="Arial"/>
      <family val="2"/>
      <charset val="204"/>
    </font>
    <font>
      <b/>
      <sz val="66"/>
      <name val="Arial Cyr"/>
      <charset val="204"/>
    </font>
    <font>
      <b/>
      <sz val="55"/>
      <name val="Times New Roman Cyr"/>
      <charset val="204"/>
    </font>
    <font>
      <sz val="55"/>
      <name val="Times New Roman Cyr"/>
      <family val="1"/>
      <charset val="204"/>
    </font>
    <font>
      <b/>
      <i/>
      <sz val="55"/>
      <name val="Times New Roman Cyr"/>
      <charset val="204"/>
    </font>
    <font>
      <i/>
      <sz val="55"/>
      <name val="Times New Roman Cyr"/>
      <family val="1"/>
      <charset val="204"/>
    </font>
    <font>
      <i/>
      <sz val="55"/>
      <name val="Times New Roman"/>
      <family val="1"/>
      <charset val="204"/>
    </font>
    <font>
      <sz val="55"/>
      <name val="Times New Roman"/>
      <family val="1"/>
      <charset val="1"/>
    </font>
    <font>
      <sz val="28"/>
      <name val="Times New Roman Cyr"/>
      <family val="1"/>
      <charset val="204"/>
    </font>
    <font>
      <sz val="28"/>
      <name val="Times New Roman"/>
      <family val="1"/>
      <charset val="1"/>
    </font>
    <font>
      <b/>
      <sz val="65"/>
      <name val="Arial Cyr"/>
      <charset val="204"/>
    </font>
    <font>
      <b/>
      <sz val="65"/>
      <name val="Arial"/>
      <family val="2"/>
      <charset val="204"/>
    </font>
    <font>
      <b/>
      <sz val="70"/>
      <name val="Arial Cyr"/>
      <charset val="204"/>
    </font>
    <font>
      <b/>
      <i/>
      <sz val="45"/>
      <name val="Arial Cyr"/>
      <charset val="204"/>
    </font>
    <font>
      <b/>
      <sz val="90"/>
      <name val="Times New Roman"/>
      <family val="1"/>
      <charset val="1"/>
    </font>
    <font>
      <b/>
      <i/>
      <sz val="55"/>
      <name val="Arial Narrow"/>
      <family val="2"/>
      <charset val="204"/>
    </font>
    <font>
      <b/>
      <sz val="80"/>
      <name val="Arial Cyr"/>
      <charset val="204"/>
    </font>
    <font>
      <b/>
      <sz val="77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 vertical="center"/>
    </xf>
    <xf numFmtId="0" fontId="1" fillId="0" borderId="0" xfId="0" applyFont="1" applyFill="1"/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/>
    <xf numFmtId="0" fontId="3" fillId="0" borderId="0" xfId="0" applyFont="1"/>
    <xf numFmtId="0" fontId="6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Protection="1"/>
    <xf numFmtId="49" fontId="5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</xf>
    <xf numFmtId="1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left"/>
    </xf>
    <xf numFmtId="0" fontId="0" fillId="2" borderId="0" xfId="0" applyFill="1"/>
    <xf numFmtId="0" fontId="10" fillId="3" borderId="2" xfId="0" applyFont="1" applyFill="1" applyBorder="1" applyAlignment="1">
      <alignment horizontal="right"/>
    </xf>
    <xf numFmtId="0" fontId="10" fillId="3" borderId="1" xfId="0" applyFont="1" applyFill="1" applyBorder="1" applyAlignment="1">
      <alignment horizontal="right"/>
    </xf>
    <xf numFmtId="173" fontId="10" fillId="3" borderId="1" xfId="0" applyNumberFormat="1" applyFont="1" applyFill="1" applyBorder="1" applyAlignment="1"/>
    <xf numFmtId="174" fontId="10" fillId="3" borderId="2" xfId="0" applyNumberFormat="1" applyFont="1" applyFill="1" applyBorder="1" applyAlignment="1">
      <alignment horizontal="right"/>
    </xf>
    <xf numFmtId="0" fontId="10" fillId="3" borderId="2" xfId="0" applyFont="1" applyFill="1" applyBorder="1"/>
    <xf numFmtId="0" fontId="11" fillId="3" borderId="1" xfId="0" applyFont="1" applyFill="1" applyBorder="1" applyAlignment="1" applyProtection="1">
      <alignment horizontal="left" vertical="center" wrapText="1"/>
    </xf>
    <xf numFmtId="2" fontId="10" fillId="3" borderId="2" xfId="0" applyNumberFormat="1" applyFont="1" applyFill="1" applyBorder="1"/>
    <xf numFmtId="0" fontId="16" fillId="3" borderId="2" xfId="0" applyFont="1" applyFill="1" applyBorder="1" applyAlignment="1">
      <alignment horizontal="right"/>
    </xf>
    <xf numFmtId="174" fontId="10" fillId="3" borderId="2" xfId="0" applyNumberFormat="1" applyFont="1" applyFill="1" applyBorder="1"/>
    <xf numFmtId="174" fontId="10" fillId="3" borderId="1" xfId="0" applyNumberFormat="1" applyFont="1" applyFill="1" applyBorder="1" applyAlignment="1">
      <alignment horizontal="right" wrapText="1"/>
    </xf>
    <xf numFmtId="0" fontId="10" fillId="3" borderId="1" xfId="0" applyFont="1" applyFill="1" applyBorder="1"/>
    <xf numFmtId="174" fontId="10" fillId="3" borderId="1" xfId="0" applyNumberFormat="1" applyFont="1" applyFill="1" applyBorder="1"/>
    <xf numFmtId="174" fontId="10" fillId="3" borderId="1" xfId="0" applyNumberFormat="1" applyFont="1" applyFill="1" applyBorder="1" applyAlignment="1">
      <alignment horizontal="right"/>
    </xf>
    <xf numFmtId="173" fontId="10" fillId="3" borderId="1" xfId="0" applyNumberFormat="1" applyFont="1" applyFill="1" applyBorder="1" applyAlignment="1">
      <alignment horizontal="right"/>
    </xf>
    <xf numFmtId="176" fontId="10" fillId="3" borderId="1" xfId="0" applyNumberFormat="1" applyFont="1" applyFill="1" applyBorder="1" applyAlignment="1"/>
    <xf numFmtId="2" fontId="10" fillId="3" borderId="1" xfId="0" applyNumberFormat="1" applyFont="1" applyFill="1" applyBorder="1" applyAlignment="1">
      <alignment horizontal="right" wrapText="1"/>
    </xf>
    <xf numFmtId="2" fontId="10" fillId="3" borderId="1" xfId="0" applyNumberFormat="1" applyFont="1" applyFill="1" applyBorder="1" applyAlignment="1">
      <alignment horizontal="right"/>
    </xf>
    <xf numFmtId="173" fontId="16" fillId="3" borderId="1" xfId="0" applyNumberFormat="1" applyFont="1" applyFill="1" applyBorder="1" applyAlignment="1">
      <alignment horizontal="right"/>
    </xf>
    <xf numFmtId="0" fontId="16" fillId="3" borderId="1" xfId="0" applyFont="1" applyFill="1" applyBorder="1" applyAlignment="1">
      <alignment horizontal="right"/>
    </xf>
    <xf numFmtId="174" fontId="16" fillId="3" borderId="1" xfId="0" applyNumberFormat="1" applyFont="1" applyFill="1" applyBorder="1" applyAlignment="1">
      <alignment horizontal="right" wrapText="1"/>
    </xf>
    <xf numFmtId="174" fontId="16" fillId="3" borderId="1" xfId="0" applyNumberFormat="1" applyFont="1" applyFill="1" applyBorder="1" applyAlignment="1">
      <alignment horizontal="right"/>
    </xf>
    <xf numFmtId="173" fontId="10" fillId="4" borderId="1" xfId="0" applyNumberFormat="1" applyFont="1" applyFill="1" applyBorder="1" applyAlignment="1">
      <alignment horizontal="right"/>
    </xf>
    <xf numFmtId="173" fontId="12" fillId="4" borderId="1" xfId="0" applyNumberFormat="1" applyFont="1" applyFill="1" applyBorder="1" applyAlignment="1">
      <alignment horizontal="right"/>
    </xf>
    <xf numFmtId="173" fontId="14" fillId="4" borderId="1" xfId="0" applyNumberFormat="1" applyFont="1" applyFill="1" applyBorder="1" applyAlignment="1">
      <alignment horizontal="right"/>
    </xf>
    <xf numFmtId="174" fontId="10" fillId="4" borderId="1" xfId="0" applyNumberFormat="1" applyFont="1" applyFill="1" applyBorder="1" applyAlignment="1">
      <alignment horizontal="right"/>
    </xf>
    <xf numFmtId="174" fontId="10" fillId="4" borderId="1" xfId="0" applyNumberFormat="1" applyFont="1" applyFill="1" applyBorder="1" applyAlignment="1"/>
    <xf numFmtId="173" fontId="10" fillId="4" borderId="1" xfId="0" applyNumberFormat="1" applyFont="1" applyFill="1" applyBorder="1" applyAlignment="1"/>
    <xf numFmtId="173" fontId="12" fillId="4" borderId="1" xfId="0" applyNumberFormat="1" applyFont="1" applyFill="1" applyBorder="1" applyAlignment="1"/>
    <xf numFmtId="173" fontId="14" fillId="4" borderId="1" xfId="0" applyNumberFormat="1" applyFont="1" applyFill="1" applyBorder="1" applyAlignment="1"/>
    <xf numFmtId="174" fontId="8" fillId="4" borderId="1" xfId="0" applyNumberFormat="1" applyFont="1" applyFill="1" applyBorder="1" applyAlignment="1">
      <alignment horizontal="right"/>
    </xf>
    <xf numFmtId="173" fontId="13" fillId="4" borderId="1" xfId="0" applyNumberFormat="1" applyFont="1" applyFill="1" applyBorder="1" applyAlignment="1">
      <alignment horizontal="right"/>
    </xf>
    <xf numFmtId="173" fontId="15" fillId="4" borderId="1" xfId="0" applyNumberFormat="1" applyFont="1" applyFill="1" applyBorder="1" applyAlignment="1">
      <alignment horizontal="right"/>
    </xf>
    <xf numFmtId="176" fontId="10" fillId="4" borderId="1" xfId="0" applyNumberFormat="1" applyFont="1" applyFill="1" applyBorder="1" applyAlignment="1">
      <alignment horizontal="right"/>
    </xf>
    <xf numFmtId="2" fontId="12" fillId="4" borderId="1" xfId="0" applyNumberFormat="1" applyFont="1" applyFill="1" applyBorder="1" applyAlignment="1">
      <alignment horizontal="right"/>
    </xf>
    <xf numFmtId="176" fontId="12" fillId="4" borderId="1" xfId="0" applyNumberFormat="1" applyFont="1" applyFill="1" applyBorder="1" applyAlignment="1">
      <alignment horizontal="right"/>
    </xf>
    <xf numFmtId="176" fontId="14" fillId="4" borderId="1" xfId="0" applyNumberFormat="1" applyFont="1" applyFill="1" applyBorder="1" applyAlignment="1">
      <alignment horizontal="right"/>
    </xf>
    <xf numFmtId="176" fontId="10" fillId="4" borderId="1" xfId="0" applyNumberFormat="1" applyFont="1" applyFill="1" applyBorder="1" applyAlignment="1"/>
    <xf numFmtId="0" fontId="10" fillId="4" borderId="1" xfId="0" applyFont="1" applyFill="1" applyBorder="1" applyAlignment="1">
      <alignment horizontal="right"/>
    </xf>
    <xf numFmtId="0" fontId="18" fillId="0" borderId="1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 applyProtection="1">
      <alignment horizontal="center" vertical="center" wrapText="1"/>
    </xf>
    <xf numFmtId="173" fontId="22" fillId="2" borderId="1" xfId="0" applyNumberFormat="1" applyFont="1" applyFill="1" applyBorder="1" applyAlignment="1">
      <alignment horizontal="right"/>
    </xf>
    <xf numFmtId="173" fontId="19" fillId="2" borderId="1" xfId="0" applyNumberFormat="1" applyFont="1" applyFill="1" applyBorder="1" applyAlignment="1">
      <alignment horizontal="right"/>
    </xf>
    <xf numFmtId="2" fontId="19" fillId="2" borderId="1" xfId="0" applyNumberFormat="1" applyFont="1" applyFill="1" applyBorder="1" applyAlignment="1">
      <alignment horizontal="right"/>
    </xf>
    <xf numFmtId="173" fontId="19" fillId="0" borderId="1" xfId="0" applyNumberFormat="1" applyFont="1" applyFill="1" applyBorder="1" applyAlignment="1">
      <alignment horizontal="right"/>
    </xf>
    <xf numFmtId="174" fontId="20" fillId="2" borderId="1" xfId="0" applyNumberFormat="1" applyFont="1" applyFill="1" applyBorder="1"/>
    <xf numFmtId="2" fontId="20" fillId="2" borderId="1" xfId="0" applyNumberFormat="1" applyFont="1" applyFill="1" applyBorder="1"/>
    <xf numFmtId="174" fontId="14" fillId="2" borderId="1" xfId="0" applyNumberFormat="1" applyFont="1" applyFill="1" applyBorder="1"/>
    <xf numFmtId="1" fontId="27" fillId="2" borderId="1" xfId="0" applyNumberFormat="1" applyFont="1" applyFill="1" applyBorder="1" applyAlignment="1">
      <alignment horizontal="center"/>
    </xf>
    <xf numFmtId="1" fontId="28" fillId="2" borderId="1" xfId="0" applyNumberFormat="1" applyFont="1" applyFill="1" applyBorder="1" applyAlignment="1">
      <alignment horizontal="center"/>
    </xf>
    <xf numFmtId="0" fontId="29" fillId="3" borderId="1" xfId="0" applyFont="1" applyFill="1" applyBorder="1"/>
    <xf numFmtId="173" fontId="29" fillId="3" borderId="1" xfId="0" applyNumberFormat="1" applyFont="1" applyFill="1" applyBorder="1" applyAlignment="1"/>
    <xf numFmtId="0" fontId="30" fillId="3" borderId="1" xfId="0" applyFont="1" applyFill="1" applyBorder="1" applyAlignment="1" applyProtection="1">
      <alignment horizontal="left" vertical="center" wrapText="1"/>
    </xf>
    <xf numFmtId="0" fontId="29" fillId="3" borderId="1" xfId="0" applyFont="1" applyFill="1" applyBorder="1" applyAlignment="1">
      <alignment horizontal="right"/>
    </xf>
    <xf numFmtId="0" fontId="31" fillId="3" borderId="1" xfId="0" applyFont="1" applyFill="1" applyBorder="1" applyAlignment="1">
      <alignment horizontal="right"/>
    </xf>
    <xf numFmtId="0" fontId="32" fillId="0" borderId="0" xfId="0" applyFont="1" applyAlignment="1">
      <alignment horizontal="left"/>
    </xf>
    <xf numFmtId="0" fontId="33" fillId="0" borderId="0" xfId="0" applyFont="1" applyFill="1" applyBorder="1" applyAlignment="1" applyProtection="1">
      <alignment horizontal="left" wrapText="1"/>
    </xf>
    <xf numFmtId="0" fontId="34" fillId="0" borderId="0" xfId="0" applyFont="1" applyFill="1"/>
    <xf numFmtId="2" fontId="19" fillId="0" borderId="1" xfId="0" applyNumberFormat="1" applyFont="1" applyFill="1" applyBorder="1" applyAlignment="1">
      <alignment horizontal="right"/>
    </xf>
    <xf numFmtId="173" fontId="35" fillId="4" borderId="1" xfId="0" applyNumberFormat="1" applyFont="1" applyFill="1" applyBorder="1" applyAlignment="1">
      <alignment horizontal="right"/>
    </xf>
    <xf numFmtId="173" fontId="35" fillId="4" borderId="1" xfId="0" applyNumberFormat="1" applyFont="1" applyFill="1" applyBorder="1" applyAlignment="1"/>
    <xf numFmtId="176" fontId="35" fillId="4" borderId="1" xfId="0" applyNumberFormat="1" applyFont="1" applyFill="1" applyBorder="1" applyAlignment="1">
      <alignment horizontal="right"/>
    </xf>
    <xf numFmtId="173" fontId="36" fillId="4" borderId="1" xfId="0" applyNumberFormat="1" applyFont="1" applyFill="1" applyBorder="1" applyAlignment="1"/>
    <xf numFmtId="173" fontId="36" fillId="4" borderId="1" xfId="0" applyNumberFormat="1" applyFont="1" applyFill="1" applyBorder="1" applyAlignment="1">
      <alignment horizontal="right"/>
    </xf>
    <xf numFmtId="0" fontId="37" fillId="2" borderId="0" xfId="0" applyFont="1" applyFill="1"/>
    <xf numFmtId="173" fontId="38" fillId="4" borderId="1" xfId="0" applyNumberFormat="1" applyFont="1" applyFill="1" applyBorder="1" applyAlignment="1">
      <alignment horizontal="right"/>
    </xf>
    <xf numFmtId="173" fontId="38" fillId="4" borderId="1" xfId="0" applyNumberFormat="1" applyFont="1" applyFill="1" applyBorder="1" applyAlignment="1"/>
    <xf numFmtId="176" fontId="38" fillId="4" borderId="1" xfId="0" applyNumberFormat="1" applyFont="1" applyFill="1" applyBorder="1" applyAlignment="1">
      <alignment horizontal="right"/>
    </xf>
    <xf numFmtId="173" fontId="39" fillId="4" borderId="1" xfId="0" applyNumberFormat="1" applyFont="1" applyFill="1" applyBorder="1" applyAlignment="1"/>
    <xf numFmtId="173" fontId="39" fillId="4" borderId="1" xfId="0" applyNumberFormat="1" applyFont="1" applyFill="1" applyBorder="1" applyAlignment="1">
      <alignment horizontal="right"/>
    </xf>
    <xf numFmtId="0" fontId="39" fillId="4" borderId="1" xfId="0" applyNumberFormat="1" applyFont="1" applyFill="1" applyBorder="1" applyAlignment="1">
      <alignment horizontal="right"/>
    </xf>
    <xf numFmtId="0" fontId="40" fillId="2" borderId="0" xfId="0" applyFont="1" applyFill="1"/>
    <xf numFmtId="173" fontId="24" fillId="3" borderId="1" xfId="0" applyNumberFormat="1" applyFont="1" applyFill="1" applyBorder="1" applyAlignment="1">
      <alignment horizontal="right"/>
    </xf>
    <xf numFmtId="2" fontId="25" fillId="3" borderId="1" xfId="0" applyNumberFormat="1" applyFont="1" applyFill="1" applyBorder="1" applyAlignment="1">
      <alignment horizontal="right"/>
    </xf>
    <xf numFmtId="0" fontId="18" fillId="3" borderId="1" xfId="0" applyFont="1" applyFill="1" applyBorder="1" applyAlignment="1" applyProtection="1">
      <alignment horizontal="center" vertical="center" wrapText="1"/>
    </xf>
    <xf numFmtId="173" fontId="25" fillId="3" borderId="1" xfId="0" applyNumberFormat="1" applyFont="1" applyFill="1" applyBorder="1" applyAlignment="1">
      <alignment horizontal="right"/>
    </xf>
    <xf numFmtId="173" fontId="26" fillId="3" borderId="1" xfId="0" applyNumberFormat="1" applyFont="1" applyFill="1" applyBorder="1" applyAlignment="1">
      <alignment horizontal="right"/>
    </xf>
    <xf numFmtId="173" fontId="24" fillId="2" borderId="1" xfId="0" applyNumberFormat="1" applyFont="1" applyFill="1" applyBorder="1" applyAlignment="1">
      <alignment horizontal="right"/>
    </xf>
    <xf numFmtId="2" fontId="24" fillId="2" borderId="1" xfId="0" applyNumberFormat="1" applyFont="1" applyFill="1" applyBorder="1" applyAlignment="1">
      <alignment horizontal="right"/>
    </xf>
    <xf numFmtId="174" fontId="20" fillId="0" borderId="2" xfId="0" applyNumberFormat="1" applyFont="1" applyFill="1" applyBorder="1"/>
    <xf numFmtId="2" fontId="20" fillId="0" borderId="2" xfId="0" applyNumberFormat="1" applyFont="1" applyFill="1" applyBorder="1"/>
    <xf numFmtId="0" fontId="23" fillId="0" borderId="2" xfId="0" applyFont="1" applyFill="1" applyBorder="1"/>
    <xf numFmtId="0" fontId="41" fillId="0" borderId="0" xfId="0" applyFont="1" applyFill="1" applyBorder="1" applyAlignment="1" applyProtection="1">
      <alignment horizontal="left" vertical="center" wrapText="1"/>
    </xf>
    <xf numFmtId="0" fontId="42" fillId="2" borderId="1" xfId="0" applyFont="1" applyFill="1" applyBorder="1" applyAlignment="1">
      <alignment horizontal="center"/>
    </xf>
    <xf numFmtId="0" fontId="42" fillId="0" borderId="1" xfId="0" applyFont="1" applyFill="1" applyBorder="1" applyAlignment="1">
      <alignment horizontal="center"/>
    </xf>
    <xf numFmtId="0" fontId="43" fillId="0" borderId="1" xfId="0" applyFont="1" applyFill="1" applyBorder="1" applyAlignment="1">
      <alignment horizontal="center"/>
    </xf>
    <xf numFmtId="174" fontId="42" fillId="0" borderId="1" xfId="0" applyNumberFormat="1" applyFont="1" applyFill="1" applyBorder="1" applyAlignment="1">
      <alignment horizontal="center"/>
    </xf>
    <xf numFmtId="0" fontId="0" fillId="2" borderId="0" xfId="0" applyFill="1"/>
    <xf numFmtId="0" fontId="42" fillId="2" borderId="1" xfId="0" applyFont="1" applyFill="1" applyBorder="1" applyAlignment="1">
      <alignment horizontal="center"/>
    </xf>
    <xf numFmtId="0" fontId="44" fillId="5" borderId="1" xfId="0" applyFont="1" applyFill="1" applyBorder="1"/>
    <xf numFmtId="0" fontId="44" fillId="5" borderId="1" xfId="0" applyFont="1" applyFill="1" applyBorder="1" applyAlignment="1">
      <alignment horizontal="right"/>
    </xf>
    <xf numFmtId="0" fontId="45" fillId="0" borderId="1" xfId="0" applyFont="1" applyFill="1" applyBorder="1" applyAlignment="1" applyProtection="1">
      <alignment vertical="center" wrapText="1"/>
    </xf>
    <xf numFmtId="0" fontId="46" fillId="0" borderId="1" xfId="0" applyFont="1" applyFill="1" applyBorder="1" applyAlignment="1" applyProtection="1">
      <alignment vertical="center" wrapText="1"/>
    </xf>
    <xf numFmtId="0" fontId="46" fillId="4" borderId="1" xfId="0" applyFont="1" applyFill="1" applyBorder="1" applyAlignment="1" applyProtection="1">
      <alignment vertical="center" wrapText="1"/>
    </xf>
    <xf numFmtId="0" fontId="47" fillId="0" borderId="1" xfId="0" applyFont="1" applyFill="1" applyBorder="1" applyAlignment="1" applyProtection="1">
      <alignment vertical="center" wrapText="1"/>
    </xf>
    <xf numFmtId="0" fontId="48" fillId="0" borderId="1" xfId="0" applyFont="1" applyFill="1" applyBorder="1" applyAlignment="1" applyProtection="1">
      <alignment vertical="center" wrapText="1"/>
    </xf>
    <xf numFmtId="0" fontId="49" fillId="0" borderId="1" xfId="0" applyFont="1" applyFill="1" applyBorder="1" applyAlignment="1" applyProtection="1">
      <alignment vertical="center" wrapText="1"/>
    </xf>
    <xf numFmtId="0" fontId="46" fillId="0" borderId="1" xfId="0" applyFont="1" applyFill="1" applyBorder="1" applyAlignment="1" applyProtection="1">
      <alignment horizontal="left" vertical="center" wrapText="1"/>
    </xf>
    <xf numFmtId="0" fontId="51" fillId="0" borderId="1" xfId="0" applyFont="1" applyFill="1" applyBorder="1" applyAlignment="1" applyProtection="1">
      <alignment horizontal="center" vertical="center" wrapText="1"/>
    </xf>
    <xf numFmtId="0" fontId="51" fillId="4" borderId="1" xfId="0" applyFont="1" applyFill="1" applyBorder="1" applyAlignment="1" applyProtection="1">
      <alignment horizontal="center" vertical="center" wrapText="1"/>
    </xf>
    <xf numFmtId="0" fontId="52" fillId="0" borderId="1" xfId="0" applyFont="1" applyFill="1" applyBorder="1" applyAlignment="1">
      <alignment horizontal="center" wrapText="1"/>
    </xf>
    <xf numFmtId="0" fontId="53" fillId="2" borderId="1" xfId="0" applyFont="1" applyFill="1" applyBorder="1" applyAlignment="1">
      <alignment horizontal="center"/>
    </xf>
    <xf numFmtId="0" fontId="53" fillId="0" borderId="1" xfId="0" applyFont="1" applyFill="1" applyBorder="1" applyAlignment="1">
      <alignment horizontal="center"/>
    </xf>
    <xf numFmtId="0" fontId="54" fillId="0" borderId="1" xfId="0" applyFont="1" applyFill="1" applyBorder="1" applyAlignment="1">
      <alignment horizontal="center"/>
    </xf>
    <xf numFmtId="0" fontId="53" fillId="2" borderId="1" xfId="0" applyFont="1" applyFill="1" applyBorder="1" applyAlignment="1">
      <alignment horizontal="center"/>
    </xf>
    <xf numFmtId="174" fontId="53" fillId="0" borderId="1" xfId="0" applyNumberFormat="1" applyFont="1" applyFill="1" applyBorder="1" applyAlignment="1">
      <alignment horizontal="center"/>
    </xf>
    <xf numFmtId="2" fontId="53" fillId="0" borderId="1" xfId="0" applyNumberFormat="1" applyFont="1" applyFill="1" applyBorder="1" applyAlignment="1">
      <alignment horizontal="center"/>
    </xf>
    <xf numFmtId="2" fontId="53" fillId="2" borderId="1" xfId="0" applyNumberFormat="1" applyFont="1" applyFill="1" applyBorder="1" applyAlignment="1">
      <alignment horizontal="center"/>
    </xf>
    <xf numFmtId="174" fontId="53" fillId="2" borderId="1" xfId="0" applyNumberFormat="1" applyFont="1" applyFill="1" applyBorder="1" applyAlignment="1">
      <alignment horizontal="center"/>
    </xf>
    <xf numFmtId="174" fontId="53" fillId="2" borderId="1" xfId="0" applyNumberFormat="1" applyFont="1" applyFill="1" applyBorder="1" applyAlignment="1">
      <alignment horizontal="center"/>
    </xf>
    <xf numFmtId="0" fontId="55" fillId="5" borderId="1" xfId="0" applyFont="1" applyFill="1" applyBorder="1"/>
    <xf numFmtId="0" fontId="55" fillId="5" borderId="1" xfId="0" applyFont="1" applyFill="1" applyBorder="1" applyAlignment="1">
      <alignment horizontal="right"/>
    </xf>
    <xf numFmtId="0" fontId="56" fillId="2" borderId="1" xfId="0" applyFont="1" applyFill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 wrapText="1"/>
    </xf>
    <xf numFmtId="0" fontId="56" fillId="2" borderId="1" xfId="0" applyFont="1" applyFill="1" applyBorder="1" applyAlignment="1">
      <alignment horizontal="center" vertical="center" wrapText="1"/>
    </xf>
    <xf numFmtId="2" fontId="56" fillId="2" borderId="1" xfId="0" applyNumberFormat="1" applyFont="1" applyFill="1" applyBorder="1" applyAlignment="1">
      <alignment horizontal="center" vertical="center" wrapText="1"/>
    </xf>
    <xf numFmtId="2" fontId="56" fillId="2" borderId="1" xfId="0" applyNumberFormat="1" applyFont="1" applyFill="1" applyBorder="1" applyAlignment="1">
      <alignment horizontal="center" vertical="center" wrapText="1"/>
    </xf>
    <xf numFmtId="2" fontId="56" fillId="0" borderId="1" xfId="0" applyNumberFormat="1" applyFont="1" applyFill="1" applyBorder="1" applyAlignment="1">
      <alignment horizontal="center" vertical="center" wrapText="1"/>
    </xf>
    <xf numFmtId="0" fontId="56" fillId="5" borderId="1" xfId="0" applyFont="1" applyFill="1" applyBorder="1" applyAlignment="1">
      <alignment horizontal="center" vertical="center" wrapText="1"/>
    </xf>
    <xf numFmtId="0" fontId="57" fillId="0" borderId="3" xfId="0" applyFont="1" applyFill="1" applyBorder="1" applyAlignment="1" applyProtection="1">
      <alignment horizontal="center" vertical="center" wrapText="1"/>
    </xf>
    <xf numFmtId="0" fontId="58" fillId="0" borderId="1" xfId="0" applyFont="1" applyFill="1" applyBorder="1" applyAlignment="1" applyProtection="1">
      <alignment horizontal="center" vertical="center" wrapText="1"/>
    </xf>
    <xf numFmtId="0" fontId="59" fillId="5" borderId="1" xfId="0" applyFont="1" applyFill="1" applyBorder="1"/>
    <xf numFmtId="0" fontId="59" fillId="5" borderId="1" xfId="0" applyFont="1" applyFill="1" applyBorder="1" applyAlignment="1">
      <alignment horizontal="right"/>
    </xf>
    <xf numFmtId="0" fontId="60" fillId="5" borderId="1" xfId="0" applyFont="1" applyFill="1" applyBorder="1" applyAlignment="1">
      <alignment horizontal="right"/>
    </xf>
    <xf numFmtId="0" fontId="57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6" fillId="0" borderId="1" xfId="0" applyFont="1" applyFill="1" applyBorder="1" applyAlignment="1" applyProtection="1">
      <alignment horizontal="left" vertical="center" wrapText="1"/>
    </xf>
    <xf numFmtId="0" fontId="50" fillId="0" borderId="1" xfId="0" applyFont="1" applyFill="1" applyBorder="1" applyAlignment="1">
      <alignment horizontal="left" vertical="center" wrapText="1"/>
    </xf>
    <xf numFmtId="0" fontId="46" fillId="0" borderId="1" xfId="0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top" wrapText="1"/>
    </xf>
    <xf numFmtId="0" fontId="7" fillId="3" borderId="1" xfId="0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57"/>
  <sheetViews>
    <sheetView tabSelected="1" view="pageBreakPreview" topLeftCell="B1" zoomScale="20" zoomScaleSheetLayoutView="20" workbookViewId="0">
      <pane xSplit="42" ySplit="3" topLeftCell="AY24" activePane="bottomRight" state="frozen"/>
      <selection activeCell="B1" sqref="B1"/>
      <selection pane="topRight" activeCell="AR1" sqref="AR1"/>
      <selection pane="bottomLeft" activeCell="B4" sqref="B4"/>
      <selection pane="bottomRight" activeCell="BA42" sqref="BA42"/>
    </sheetView>
  </sheetViews>
  <sheetFormatPr defaultRowHeight="12.75"/>
  <cols>
    <col min="1" max="1" width="0.140625" style="1" hidden="1" customWidth="1"/>
    <col min="2" max="2" width="239.140625" style="2" customWidth="1"/>
    <col min="3" max="3" width="55" style="3" customWidth="1"/>
    <col min="4" max="4" width="22.5703125" style="3" hidden="1" customWidth="1"/>
    <col min="5" max="5" width="23.140625" style="3" hidden="1" customWidth="1"/>
    <col min="6" max="6" width="25.42578125" style="3" hidden="1" customWidth="1"/>
    <col min="7" max="7" width="25" style="3" hidden="1" customWidth="1"/>
    <col min="8" max="8" width="26.42578125" style="3" hidden="1" customWidth="1"/>
    <col min="9" max="9" width="24.140625" style="72" hidden="1" customWidth="1"/>
    <col min="10" max="10" width="25.85546875" style="3" hidden="1" customWidth="1"/>
    <col min="11" max="11" width="23.5703125" style="3" hidden="1" customWidth="1"/>
    <col min="12" max="12" width="25" style="3" hidden="1" customWidth="1"/>
    <col min="13" max="13" width="23.5703125" style="3" hidden="1" customWidth="1"/>
    <col min="14" max="14" width="22.5703125" style="3" hidden="1" customWidth="1"/>
    <col min="15" max="15" width="24" style="3" hidden="1" customWidth="1"/>
    <col min="16" max="16" width="20.7109375" style="1" hidden="1" customWidth="1"/>
    <col min="17" max="17" width="19.7109375" style="1" hidden="1" customWidth="1"/>
    <col min="18" max="18" width="22.28515625" style="1" hidden="1" customWidth="1"/>
    <col min="19" max="19" width="20.85546875" style="1" hidden="1" customWidth="1"/>
    <col min="20" max="20" width="23.140625" style="14" hidden="1" customWidth="1"/>
    <col min="21" max="21" width="21.7109375" style="79" hidden="1" customWidth="1"/>
    <col min="22" max="22" width="21.140625" style="14" hidden="1" customWidth="1"/>
    <col min="23" max="23" width="21.42578125" style="14" hidden="1" customWidth="1"/>
    <col min="24" max="24" width="21.42578125" style="86" hidden="1" customWidth="1"/>
    <col min="25" max="26" width="21.42578125" style="14" hidden="1" customWidth="1"/>
    <col min="27" max="27" width="23.140625" style="14" hidden="1" customWidth="1"/>
    <col min="28" max="28" width="29.42578125" style="1" hidden="1" customWidth="1"/>
    <col min="29" max="30" width="27.7109375" style="1" hidden="1" customWidth="1"/>
    <col min="31" max="31" width="29.140625" style="1" hidden="1" customWidth="1"/>
    <col min="32" max="32" width="25.28515625" style="1" hidden="1" customWidth="1"/>
    <col min="33" max="33" width="28.5703125" style="1" hidden="1" customWidth="1"/>
    <col min="34" max="34" width="24.28515625" style="1" hidden="1" customWidth="1"/>
    <col min="35" max="35" width="31" style="1" hidden="1" customWidth="1"/>
    <col min="36" max="36" width="29" style="1" hidden="1" customWidth="1"/>
    <col min="37" max="37" width="29.5703125" style="14" hidden="1" customWidth="1"/>
    <col min="38" max="39" width="29.85546875" style="14" hidden="1" customWidth="1"/>
    <col min="40" max="41" width="34.28515625" style="14" hidden="1" customWidth="1"/>
    <col min="42" max="42" width="28.5703125" style="1" hidden="1" customWidth="1"/>
    <col min="43" max="43" width="6.140625" style="1" hidden="1" customWidth="1"/>
    <col min="44" max="44" width="40.7109375" style="1" customWidth="1"/>
    <col min="45" max="45" width="47" style="1" customWidth="1"/>
    <col min="46" max="46" width="42.28515625" style="1" customWidth="1"/>
    <col min="47" max="47" width="44.85546875" style="1" customWidth="1"/>
    <col min="48" max="48" width="50.7109375" style="14" customWidth="1"/>
    <col min="49" max="49" width="43" style="1" customWidth="1"/>
    <col min="50" max="50" width="43.28515625" style="1" customWidth="1"/>
    <col min="51" max="51" width="41.28515625" style="14" customWidth="1"/>
    <col min="52" max="52" width="49.140625" style="102" customWidth="1"/>
    <col min="53" max="53" width="47" style="1" customWidth="1"/>
    <col min="54" max="54" width="47.7109375" style="1" customWidth="1"/>
    <col min="55" max="55" width="38.42578125" style="1" hidden="1" customWidth="1"/>
    <col min="56" max="56" width="64.140625" style="1" customWidth="1"/>
    <col min="57" max="232" width="9.140625" style="1"/>
  </cols>
  <sheetData>
    <row r="1" spans="1:235" ht="227.25" customHeight="1">
      <c r="A1" s="4"/>
      <c r="B1" s="139" t="s">
        <v>83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</row>
    <row r="2" spans="1:235" ht="81" customHeight="1">
      <c r="A2" s="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</row>
    <row r="3" spans="1:235" ht="170.25" customHeight="1">
      <c r="A3" s="4"/>
      <c r="B3" s="135" t="s">
        <v>0</v>
      </c>
      <c r="C3" s="113" t="s">
        <v>1</v>
      </c>
      <c r="D3" s="147" t="s">
        <v>34</v>
      </c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6" t="s">
        <v>35</v>
      </c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53" t="s">
        <v>42</v>
      </c>
      <c r="AC3" s="53" t="s">
        <v>45</v>
      </c>
      <c r="AD3" s="55" t="s">
        <v>46</v>
      </c>
      <c r="AE3" s="55" t="s">
        <v>47</v>
      </c>
      <c r="AF3" s="55" t="s">
        <v>49</v>
      </c>
      <c r="AG3" s="55" t="s">
        <v>51</v>
      </c>
      <c r="AH3" s="55" t="s">
        <v>53</v>
      </c>
      <c r="AI3" s="53" t="s">
        <v>54</v>
      </c>
      <c r="AJ3" s="53" t="s">
        <v>55</v>
      </c>
      <c r="AK3" s="55" t="s">
        <v>58</v>
      </c>
      <c r="AL3" s="55" t="s">
        <v>59</v>
      </c>
      <c r="AM3" s="55" t="s">
        <v>60</v>
      </c>
      <c r="AN3" s="55" t="s">
        <v>61</v>
      </c>
      <c r="AO3" s="89" t="s">
        <v>62</v>
      </c>
      <c r="AP3" s="54" t="s">
        <v>43</v>
      </c>
      <c r="AQ3" s="54" t="s">
        <v>44</v>
      </c>
      <c r="AR3" s="127" t="s">
        <v>66</v>
      </c>
      <c r="AS3" s="128" t="s">
        <v>45</v>
      </c>
      <c r="AT3" s="128" t="s">
        <v>46</v>
      </c>
      <c r="AU3" s="128" t="s">
        <v>68</v>
      </c>
      <c r="AV3" s="129" t="s">
        <v>51</v>
      </c>
      <c r="AW3" s="128" t="s">
        <v>54</v>
      </c>
      <c r="AX3" s="128" t="s">
        <v>55</v>
      </c>
      <c r="AY3" s="130" t="s">
        <v>73</v>
      </c>
      <c r="AZ3" s="131" t="s">
        <v>75</v>
      </c>
      <c r="BA3" s="132" t="s">
        <v>60</v>
      </c>
      <c r="BB3" s="132" t="s">
        <v>77</v>
      </c>
      <c r="BC3" s="133" t="s">
        <v>77</v>
      </c>
      <c r="BD3" s="133" t="s">
        <v>82</v>
      </c>
    </row>
    <row r="4" spans="1:235" s="5" customFormat="1" ht="204.75" customHeight="1">
      <c r="A4" s="11">
        <v>1</v>
      </c>
      <c r="B4" s="106" t="s">
        <v>2</v>
      </c>
      <c r="C4" s="113" t="s">
        <v>3</v>
      </c>
      <c r="D4" s="17">
        <v>66.400000000000006</v>
      </c>
      <c r="E4" s="17">
        <v>63.1</v>
      </c>
      <c r="F4" s="24">
        <v>68</v>
      </c>
      <c r="G4" s="24">
        <v>68.5</v>
      </c>
      <c r="H4" s="25">
        <v>69.3</v>
      </c>
      <c r="I4" s="65">
        <v>68.400000000000006</v>
      </c>
      <c r="J4" s="19">
        <v>67.900000000000006</v>
      </c>
      <c r="K4" s="19">
        <v>67.400000000000006</v>
      </c>
      <c r="L4" s="19">
        <v>68.400000000000006</v>
      </c>
      <c r="M4" s="15">
        <v>69.099999999999994</v>
      </c>
      <c r="N4" s="15">
        <v>71.2</v>
      </c>
      <c r="O4" s="16">
        <v>75.2</v>
      </c>
      <c r="P4" s="36">
        <v>93.9</v>
      </c>
      <c r="Q4" s="36">
        <v>118.7</v>
      </c>
      <c r="R4" s="36">
        <v>119.4</v>
      </c>
      <c r="S4" s="36">
        <v>127.7</v>
      </c>
      <c r="T4" s="37">
        <v>130.69999999999999</v>
      </c>
      <c r="U4" s="74">
        <v>134.19999999999999</v>
      </c>
      <c r="V4" s="37">
        <v>136.19999999999999</v>
      </c>
      <c r="W4" s="37">
        <v>137.6</v>
      </c>
      <c r="X4" s="80">
        <v>137.1</v>
      </c>
      <c r="Y4" s="37">
        <v>126.4</v>
      </c>
      <c r="Z4" s="37">
        <v>125.5</v>
      </c>
      <c r="AA4" s="38">
        <v>115.6</v>
      </c>
      <c r="AB4" s="57">
        <v>115.3</v>
      </c>
      <c r="AC4" s="57">
        <v>115.6</v>
      </c>
      <c r="AD4" s="57">
        <v>114.1</v>
      </c>
      <c r="AE4" s="57">
        <v>113.8</v>
      </c>
      <c r="AF4" s="63">
        <v>5</v>
      </c>
      <c r="AG4" s="57">
        <v>109.5</v>
      </c>
      <c r="AH4" s="63">
        <v>8</v>
      </c>
      <c r="AI4" s="59">
        <v>109.9</v>
      </c>
      <c r="AJ4" s="59">
        <v>107.2</v>
      </c>
      <c r="AK4" s="59">
        <v>107.1</v>
      </c>
      <c r="AL4" s="59">
        <v>106.7</v>
      </c>
      <c r="AM4" s="59">
        <v>106.5</v>
      </c>
      <c r="AN4" s="92">
        <v>107.7</v>
      </c>
      <c r="AO4" s="90">
        <v>108.7</v>
      </c>
      <c r="AP4" s="60">
        <f t="shared" ref="AP4:AP20" si="0">AB4*P4*D4/10000</f>
        <v>71.88908880000001</v>
      </c>
      <c r="AQ4" s="94">
        <f t="shared" ref="AQ4:AQ20" si="1">AC4*Q4*E4/10000</f>
        <v>86.5840532</v>
      </c>
      <c r="AR4" s="116">
        <v>107.7</v>
      </c>
      <c r="AS4" s="117">
        <v>109.2</v>
      </c>
      <c r="AT4" s="117">
        <v>104.7</v>
      </c>
      <c r="AU4" s="117">
        <v>102.9</v>
      </c>
      <c r="AV4" s="116">
        <v>102.5</v>
      </c>
      <c r="AW4" s="117">
        <v>101.8</v>
      </c>
      <c r="AX4" s="118">
        <v>101.7</v>
      </c>
      <c r="AY4" s="116">
        <v>101.8</v>
      </c>
      <c r="AZ4" s="119">
        <v>102.1</v>
      </c>
      <c r="BA4" s="117">
        <v>103.2</v>
      </c>
      <c r="BB4" s="117">
        <v>103.3</v>
      </c>
      <c r="BC4" s="125">
        <v>103.3</v>
      </c>
      <c r="BD4" s="136">
        <v>104.5</v>
      </c>
      <c r="HY4"/>
      <c r="HZ4"/>
      <c r="IA4"/>
    </row>
    <row r="5" spans="1:235" s="5" customFormat="1" ht="33" hidden="1" customHeight="1">
      <c r="A5" s="11"/>
      <c r="B5" s="107" t="s">
        <v>28</v>
      </c>
      <c r="C5" s="113" t="s">
        <v>3</v>
      </c>
      <c r="D5" s="17">
        <v>67.8</v>
      </c>
      <c r="E5" s="17">
        <v>67.400000000000006</v>
      </c>
      <c r="F5" s="24">
        <v>72.2</v>
      </c>
      <c r="G5" s="24">
        <v>74.3</v>
      </c>
      <c r="H5" s="25">
        <v>75.8</v>
      </c>
      <c r="I5" s="65">
        <v>75.900000000000006</v>
      </c>
      <c r="J5" s="19">
        <v>76.400000000000006</v>
      </c>
      <c r="K5" s="25">
        <v>75.599999999999994</v>
      </c>
      <c r="L5" s="25">
        <v>74.599999999999994</v>
      </c>
      <c r="M5" s="16">
        <v>75.2</v>
      </c>
      <c r="N5" s="16">
        <v>77</v>
      </c>
      <c r="O5" s="25">
        <v>91</v>
      </c>
      <c r="P5" s="36"/>
      <c r="Q5" s="36">
        <v>119.3</v>
      </c>
      <c r="R5" s="36">
        <v>119.9</v>
      </c>
      <c r="S5" s="36">
        <v>129.1</v>
      </c>
      <c r="T5" s="37"/>
      <c r="U5" s="74"/>
      <c r="V5" s="37"/>
      <c r="W5" s="37"/>
      <c r="X5" s="80"/>
      <c r="Y5" s="37"/>
      <c r="Z5" s="37"/>
      <c r="AA5" s="38"/>
      <c r="AB5" s="57"/>
      <c r="AC5" s="57"/>
      <c r="AD5" s="57"/>
      <c r="AE5" s="57"/>
      <c r="AF5" s="63"/>
      <c r="AG5" s="57"/>
      <c r="AH5" s="63"/>
      <c r="AI5" s="59"/>
      <c r="AJ5" s="59"/>
      <c r="AK5" s="59"/>
      <c r="AL5" s="59"/>
      <c r="AM5" s="59"/>
      <c r="AN5" s="92"/>
      <c r="AO5" s="87"/>
      <c r="AP5" s="60">
        <f t="shared" si="0"/>
        <v>0</v>
      </c>
      <c r="AQ5" s="94">
        <f t="shared" si="1"/>
        <v>0</v>
      </c>
      <c r="AR5" s="116"/>
      <c r="AS5" s="117"/>
      <c r="AT5" s="117"/>
      <c r="AU5" s="117"/>
      <c r="AV5" s="116"/>
      <c r="AW5" s="117"/>
      <c r="AX5" s="118"/>
      <c r="AY5" s="116"/>
      <c r="AZ5" s="119"/>
      <c r="BA5" s="117"/>
      <c r="BB5" s="117"/>
      <c r="BC5" s="125"/>
      <c r="BD5" s="136"/>
      <c r="HY5"/>
      <c r="HZ5"/>
      <c r="IA5"/>
    </row>
    <row r="6" spans="1:235" s="5" customFormat="1" ht="31.5" hidden="1" customHeight="1">
      <c r="A6" s="11"/>
      <c r="B6" s="108" t="s">
        <v>29</v>
      </c>
      <c r="C6" s="114"/>
      <c r="D6" s="17">
        <f>D5-D4</f>
        <v>1.3999999999999915</v>
      </c>
      <c r="E6" s="17">
        <f>E5-E4</f>
        <v>4.3000000000000043</v>
      </c>
      <c r="F6" s="17">
        <f>F5-F4</f>
        <v>4.2000000000000028</v>
      </c>
      <c r="G6" s="17"/>
      <c r="H6" s="17"/>
      <c r="I6" s="66"/>
      <c r="J6" s="17"/>
      <c r="K6" s="17"/>
      <c r="L6" s="17"/>
      <c r="M6" s="17"/>
      <c r="N6" s="17"/>
      <c r="O6" s="17"/>
      <c r="P6" s="36"/>
      <c r="Q6" s="39">
        <f>Q5-Q4</f>
        <v>0.59999999999999432</v>
      </c>
      <c r="R6" s="39">
        <v>0.5</v>
      </c>
      <c r="S6" s="39">
        <v>1.4</v>
      </c>
      <c r="T6" s="37"/>
      <c r="U6" s="74"/>
      <c r="V6" s="37"/>
      <c r="W6" s="37"/>
      <c r="X6" s="80"/>
      <c r="Y6" s="37"/>
      <c r="Z6" s="37"/>
      <c r="AA6" s="38"/>
      <c r="AB6" s="57"/>
      <c r="AC6" s="57"/>
      <c r="AD6" s="57"/>
      <c r="AE6" s="57"/>
      <c r="AF6" s="63"/>
      <c r="AG6" s="57"/>
      <c r="AH6" s="63"/>
      <c r="AI6" s="59"/>
      <c r="AJ6" s="59"/>
      <c r="AK6" s="59"/>
      <c r="AL6" s="59"/>
      <c r="AM6" s="59"/>
      <c r="AN6" s="92"/>
      <c r="AO6" s="87"/>
      <c r="AP6" s="60">
        <f t="shared" si="0"/>
        <v>0</v>
      </c>
      <c r="AQ6" s="94">
        <f t="shared" si="1"/>
        <v>0</v>
      </c>
      <c r="AR6" s="116"/>
      <c r="AS6" s="117"/>
      <c r="AT6" s="117"/>
      <c r="AU6" s="117"/>
      <c r="AV6" s="116"/>
      <c r="AW6" s="117"/>
      <c r="AX6" s="118"/>
      <c r="AY6" s="116"/>
      <c r="AZ6" s="119"/>
      <c r="BA6" s="117"/>
      <c r="BB6" s="117"/>
      <c r="BC6" s="125"/>
      <c r="BD6" s="136"/>
      <c r="HY6"/>
      <c r="HZ6"/>
      <c r="IA6"/>
    </row>
    <row r="7" spans="1:235" s="5" customFormat="1" ht="184.5" customHeight="1">
      <c r="A7" s="12">
        <v>2</v>
      </c>
      <c r="B7" s="109" t="s">
        <v>85</v>
      </c>
      <c r="C7" s="113" t="s">
        <v>72</v>
      </c>
      <c r="D7" s="17">
        <v>96.8</v>
      </c>
      <c r="E7" s="17">
        <v>89.8</v>
      </c>
      <c r="F7" s="24">
        <v>90.2</v>
      </c>
      <c r="G7" s="24">
        <v>91.3</v>
      </c>
      <c r="H7" s="25">
        <v>91.4</v>
      </c>
      <c r="I7" s="65">
        <v>91</v>
      </c>
      <c r="J7" s="19">
        <v>90.6</v>
      </c>
      <c r="K7" s="19">
        <v>91.6</v>
      </c>
      <c r="L7" s="19">
        <v>92.5</v>
      </c>
      <c r="M7" s="15">
        <v>92.9</v>
      </c>
      <c r="N7" s="15">
        <v>94.3</v>
      </c>
      <c r="O7" s="26">
        <v>92.5</v>
      </c>
      <c r="P7" s="36">
        <v>102.8</v>
      </c>
      <c r="Q7" s="40">
        <v>109.9</v>
      </c>
      <c r="R7" s="40">
        <v>108.6</v>
      </c>
      <c r="S7" s="40">
        <v>108.4</v>
      </c>
      <c r="T7" s="37">
        <v>108.5</v>
      </c>
      <c r="U7" s="74">
        <v>108.6</v>
      </c>
      <c r="V7" s="37">
        <v>108.6</v>
      </c>
      <c r="W7" s="37">
        <v>108.1</v>
      </c>
      <c r="X7" s="80">
        <v>107.3</v>
      </c>
      <c r="Y7" s="37">
        <v>106.6</v>
      </c>
      <c r="Z7" s="37">
        <v>106.1</v>
      </c>
      <c r="AA7" s="38">
        <v>105.6</v>
      </c>
      <c r="AB7" s="57">
        <v>105.1</v>
      </c>
      <c r="AC7" s="57">
        <v>101.7</v>
      </c>
      <c r="AD7" s="57">
        <v>100.1</v>
      </c>
      <c r="AE7" s="57">
        <v>99.3</v>
      </c>
      <c r="AF7" s="63">
        <v>12</v>
      </c>
      <c r="AG7" s="57">
        <v>98.6</v>
      </c>
      <c r="AH7" s="63">
        <v>12</v>
      </c>
      <c r="AI7" s="59">
        <v>99</v>
      </c>
      <c r="AJ7" s="59">
        <v>99.9</v>
      </c>
      <c r="AK7" s="59">
        <v>100.4</v>
      </c>
      <c r="AL7" s="59">
        <v>101</v>
      </c>
      <c r="AM7" s="59">
        <v>101.7</v>
      </c>
      <c r="AN7" s="92">
        <v>101.9</v>
      </c>
      <c r="AO7" s="90">
        <v>104.2</v>
      </c>
      <c r="AP7" s="60">
        <f t="shared" si="0"/>
        <v>104.58543039999999</v>
      </c>
      <c r="AQ7" s="94">
        <f t="shared" si="1"/>
        <v>100.36793340000001</v>
      </c>
      <c r="AR7" s="116">
        <v>111.6</v>
      </c>
      <c r="AS7" s="117">
        <v>114.1</v>
      </c>
      <c r="AT7" s="117">
        <v>112.7</v>
      </c>
      <c r="AU7" s="117">
        <v>111</v>
      </c>
      <c r="AV7" s="116">
        <v>110.7</v>
      </c>
      <c r="AW7" s="117">
        <v>107</v>
      </c>
      <c r="AX7" s="118">
        <v>106.9</v>
      </c>
      <c r="AY7" s="116">
        <v>105.1</v>
      </c>
      <c r="AZ7" s="119">
        <v>104.3</v>
      </c>
      <c r="BA7" s="117">
        <v>103.9</v>
      </c>
      <c r="BB7" s="117">
        <v>104.6</v>
      </c>
      <c r="BC7" s="125">
        <v>104.6</v>
      </c>
      <c r="BD7" s="136">
        <v>105.8</v>
      </c>
      <c r="HY7"/>
      <c r="HZ7"/>
      <c r="IA7"/>
    </row>
    <row r="8" spans="1:235" s="5" customFormat="1" ht="204.75" customHeight="1">
      <c r="A8" s="12">
        <v>3</v>
      </c>
      <c r="B8" s="109" t="s">
        <v>86</v>
      </c>
      <c r="C8" s="113" t="s">
        <v>3</v>
      </c>
      <c r="D8" s="17">
        <v>48.6</v>
      </c>
      <c r="E8" s="17">
        <v>43.5</v>
      </c>
      <c r="F8" s="24">
        <v>53</v>
      </c>
      <c r="G8" s="24">
        <v>54.8</v>
      </c>
      <c r="H8" s="25">
        <v>57.8</v>
      </c>
      <c r="I8" s="65">
        <v>58</v>
      </c>
      <c r="J8" s="19">
        <v>57.8</v>
      </c>
      <c r="K8" s="19">
        <v>58</v>
      </c>
      <c r="L8" s="19">
        <v>59.9</v>
      </c>
      <c r="M8" s="15">
        <v>60.9</v>
      </c>
      <c r="N8" s="15">
        <v>63.1</v>
      </c>
      <c r="O8" s="27">
        <v>68</v>
      </c>
      <c r="P8" s="36">
        <v>86.6</v>
      </c>
      <c r="Q8" s="39">
        <v>121.1</v>
      </c>
      <c r="R8" s="39">
        <v>120.9</v>
      </c>
      <c r="S8" s="39">
        <v>131</v>
      </c>
      <c r="T8" s="37">
        <v>134.5</v>
      </c>
      <c r="U8" s="74">
        <v>138.5</v>
      </c>
      <c r="V8" s="37">
        <v>140.9</v>
      </c>
      <c r="W8" s="37">
        <v>142.6</v>
      </c>
      <c r="X8" s="80">
        <v>142</v>
      </c>
      <c r="Y8" s="37">
        <v>129.69999999999999</v>
      </c>
      <c r="Z8" s="37">
        <v>128.9</v>
      </c>
      <c r="AA8" s="38">
        <v>120</v>
      </c>
      <c r="AB8" s="57">
        <v>126.2</v>
      </c>
      <c r="AC8" s="57">
        <v>127.9</v>
      </c>
      <c r="AD8" s="57">
        <v>122</v>
      </c>
      <c r="AE8" s="57">
        <v>119.5</v>
      </c>
      <c r="AF8" s="63">
        <v>4</v>
      </c>
      <c r="AG8" s="57">
        <v>113.1</v>
      </c>
      <c r="AH8" s="63">
        <v>7</v>
      </c>
      <c r="AI8" s="59">
        <v>113</v>
      </c>
      <c r="AJ8" s="59">
        <v>109.2</v>
      </c>
      <c r="AK8" s="59">
        <v>108.9</v>
      </c>
      <c r="AL8" s="59">
        <v>108.2</v>
      </c>
      <c r="AM8" s="59">
        <v>107.9</v>
      </c>
      <c r="AN8" s="92">
        <v>109.1</v>
      </c>
      <c r="AO8" s="90">
        <v>110.2</v>
      </c>
      <c r="AP8" s="60">
        <f t="shared" si="0"/>
        <v>53.114551200000001</v>
      </c>
      <c r="AQ8" s="94">
        <f t="shared" si="1"/>
        <v>67.375801499999994</v>
      </c>
      <c r="AR8" s="116">
        <v>111.2</v>
      </c>
      <c r="AS8" s="117">
        <v>113</v>
      </c>
      <c r="AT8" s="117">
        <v>105.9</v>
      </c>
      <c r="AU8" s="117">
        <v>104.4</v>
      </c>
      <c r="AV8" s="116">
        <v>103.8</v>
      </c>
      <c r="AW8" s="117">
        <v>102.9</v>
      </c>
      <c r="AX8" s="118">
        <v>102.6</v>
      </c>
      <c r="AY8" s="116">
        <v>102.7</v>
      </c>
      <c r="AZ8" s="119">
        <v>103.1</v>
      </c>
      <c r="BA8" s="117">
        <v>104.5</v>
      </c>
      <c r="BB8" s="117">
        <v>104.8</v>
      </c>
      <c r="BC8" s="125">
        <v>104.8</v>
      </c>
      <c r="BD8" s="136">
        <v>105.7</v>
      </c>
      <c r="HY8"/>
      <c r="HZ8"/>
      <c r="IA8"/>
    </row>
    <row r="9" spans="1:235" s="5" customFormat="1" ht="235.5" customHeight="1">
      <c r="A9" s="12">
        <v>4</v>
      </c>
      <c r="B9" s="110" t="s">
        <v>87</v>
      </c>
      <c r="C9" s="113" t="s">
        <v>3</v>
      </c>
      <c r="D9" s="17">
        <v>98.6</v>
      </c>
      <c r="E9" s="17">
        <v>94.5</v>
      </c>
      <c r="F9" s="24">
        <v>95.1</v>
      </c>
      <c r="G9" s="25">
        <v>94.4</v>
      </c>
      <c r="H9" s="25">
        <v>95</v>
      </c>
      <c r="I9" s="65">
        <v>95.3</v>
      </c>
      <c r="J9" s="19">
        <v>97.7</v>
      </c>
      <c r="K9" s="19">
        <v>98.8</v>
      </c>
      <c r="L9" s="19">
        <v>99.8</v>
      </c>
      <c r="M9" s="15">
        <v>101.4</v>
      </c>
      <c r="N9" s="15">
        <v>101.3</v>
      </c>
      <c r="O9" s="26">
        <v>104.7</v>
      </c>
      <c r="P9" s="41">
        <v>110</v>
      </c>
      <c r="Q9" s="39">
        <v>119.6</v>
      </c>
      <c r="R9" s="39">
        <v>124.6</v>
      </c>
      <c r="S9" s="39">
        <v>125.2</v>
      </c>
      <c r="T9" s="37">
        <v>125.1</v>
      </c>
      <c r="U9" s="74">
        <v>125.1</v>
      </c>
      <c r="V9" s="37">
        <v>125</v>
      </c>
      <c r="W9" s="37">
        <v>122.3</v>
      </c>
      <c r="X9" s="80">
        <v>118.9</v>
      </c>
      <c r="Y9" s="37">
        <v>116.2</v>
      </c>
      <c r="Z9" s="37">
        <v>116.8</v>
      </c>
      <c r="AA9" s="38">
        <v>116.8</v>
      </c>
      <c r="AB9" s="57">
        <v>106.5</v>
      </c>
      <c r="AC9" s="57">
        <v>101.1</v>
      </c>
      <c r="AD9" s="57">
        <v>107.6</v>
      </c>
      <c r="AE9" s="57">
        <v>106.5</v>
      </c>
      <c r="AF9" s="63">
        <v>4</v>
      </c>
      <c r="AG9" s="57">
        <v>106.3</v>
      </c>
      <c r="AH9" s="63">
        <v>3</v>
      </c>
      <c r="AI9" s="59">
        <v>106.5</v>
      </c>
      <c r="AJ9" s="59">
        <v>105.7</v>
      </c>
      <c r="AK9" s="59">
        <v>105.1</v>
      </c>
      <c r="AL9" s="59">
        <v>105.4</v>
      </c>
      <c r="AM9" s="59">
        <v>104.8</v>
      </c>
      <c r="AN9" s="92">
        <v>104.9</v>
      </c>
      <c r="AO9" s="90">
        <v>106</v>
      </c>
      <c r="AP9" s="60">
        <f t="shared" si="0"/>
        <v>115.5099</v>
      </c>
      <c r="AQ9" s="94">
        <f t="shared" si="1"/>
        <v>114.26524199999999</v>
      </c>
      <c r="AR9" s="116">
        <v>104.9</v>
      </c>
      <c r="AS9" s="117">
        <v>106.9</v>
      </c>
      <c r="AT9" s="117">
        <v>105.3</v>
      </c>
      <c r="AU9" s="117">
        <v>104.9</v>
      </c>
      <c r="AV9" s="116">
        <v>105.9</v>
      </c>
      <c r="AW9" s="117">
        <v>104.9</v>
      </c>
      <c r="AX9" s="118">
        <v>103.1</v>
      </c>
      <c r="AY9" s="116">
        <v>101.5</v>
      </c>
      <c r="AZ9" s="119">
        <v>102.8</v>
      </c>
      <c r="BA9" s="117">
        <v>103.7</v>
      </c>
      <c r="BB9" s="117">
        <v>104.5</v>
      </c>
      <c r="BC9" s="125">
        <v>104.5</v>
      </c>
      <c r="BD9" s="136">
        <v>104.6</v>
      </c>
      <c r="HY9"/>
      <c r="HZ9"/>
      <c r="IA9"/>
    </row>
    <row r="10" spans="1:235" s="5" customFormat="1" ht="180.75" customHeight="1">
      <c r="A10" s="12">
        <v>5</v>
      </c>
      <c r="B10" s="110" t="s">
        <v>88</v>
      </c>
      <c r="C10" s="113" t="s">
        <v>3</v>
      </c>
      <c r="D10" s="17">
        <v>50.6</v>
      </c>
      <c r="E10" s="17">
        <v>56.2</v>
      </c>
      <c r="F10" s="24">
        <v>67.7</v>
      </c>
      <c r="G10" s="24">
        <v>77.7</v>
      </c>
      <c r="H10" s="25">
        <v>83.7</v>
      </c>
      <c r="I10" s="65">
        <v>87.5</v>
      </c>
      <c r="J10" s="19">
        <v>91.9</v>
      </c>
      <c r="K10" s="19">
        <v>91.2</v>
      </c>
      <c r="L10" s="19">
        <v>91.4</v>
      </c>
      <c r="M10" s="15">
        <v>92.4</v>
      </c>
      <c r="N10" s="15">
        <v>96.9</v>
      </c>
      <c r="O10" s="26">
        <v>79.5</v>
      </c>
      <c r="P10" s="41">
        <v>96.3</v>
      </c>
      <c r="Q10" s="40">
        <v>98.7</v>
      </c>
      <c r="R10" s="40">
        <v>104.2</v>
      </c>
      <c r="S10" s="40">
        <v>108.8</v>
      </c>
      <c r="T10" s="37">
        <v>101.2</v>
      </c>
      <c r="U10" s="74">
        <v>101.8</v>
      </c>
      <c r="V10" s="37">
        <v>103.3</v>
      </c>
      <c r="W10" s="37">
        <v>107.2</v>
      </c>
      <c r="X10" s="80">
        <v>105.4</v>
      </c>
      <c r="Y10" s="37">
        <v>104.6</v>
      </c>
      <c r="Z10" s="37">
        <v>104.2</v>
      </c>
      <c r="AA10" s="38">
        <v>93.3</v>
      </c>
      <c r="AB10" s="57">
        <v>90.5</v>
      </c>
      <c r="AC10" s="57">
        <v>77.8</v>
      </c>
      <c r="AD10" s="57">
        <v>72.900000000000006</v>
      </c>
      <c r="AE10" s="57">
        <v>72</v>
      </c>
      <c r="AF10" s="63">
        <v>13</v>
      </c>
      <c r="AG10" s="57">
        <v>73.2</v>
      </c>
      <c r="AH10" s="63">
        <v>13</v>
      </c>
      <c r="AI10" s="59">
        <v>78.3</v>
      </c>
      <c r="AJ10" s="59">
        <v>75.2</v>
      </c>
      <c r="AK10" s="59">
        <v>72.8</v>
      </c>
      <c r="AL10" s="59">
        <v>73.2</v>
      </c>
      <c r="AM10" s="59">
        <v>73.8</v>
      </c>
      <c r="AN10" s="92">
        <v>75.2</v>
      </c>
      <c r="AO10" s="90">
        <v>75.8</v>
      </c>
      <c r="AP10" s="60">
        <f t="shared" si="0"/>
        <v>44.098658999999998</v>
      </c>
      <c r="AQ10" s="94">
        <f t="shared" si="1"/>
        <v>43.155193200000006</v>
      </c>
      <c r="AR10" s="116">
        <v>107</v>
      </c>
      <c r="AS10" s="117">
        <v>102.7</v>
      </c>
      <c r="AT10" s="117">
        <v>100.9</v>
      </c>
      <c r="AU10" s="117">
        <v>95.2</v>
      </c>
      <c r="AV10" s="116">
        <v>93.8</v>
      </c>
      <c r="AW10" s="117">
        <v>91.2</v>
      </c>
      <c r="AX10" s="118">
        <v>91.1</v>
      </c>
      <c r="AY10" s="116">
        <v>93.4</v>
      </c>
      <c r="AZ10" s="119">
        <v>93.9</v>
      </c>
      <c r="BA10" s="117">
        <v>94.7</v>
      </c>
      <c r="BB10" s="117">
        <v>94.1</v>
      </c>
      <c r="BC10" s="125">
        <v>94.1</v>
      </c>
      <c r="BD10" s="136">
        <v>93.9</v>
      </c>
      <c r="HY10"/>
      <c r="HZ10"/>
      <c r="IA10"/>
    </row>
    <row r="11" spans="1:235" s="5" customFormat="1" ht="231" customHeight="1">
      <c r="A11" s="12">
        <v>7</v>
      </c>
      <c r="B11" s="110" t="s">
        <v>89</v>
      </c>
      <c r="C11" s="113" t="s">
        <v>3</v>
      </c>
      <c r="D11" s="17">
        <v>56</v>
      </c>
      <c r="E11" s="17">
        <v>59.3</v>
      </c>
      <c r="F11" s="24">
        <v>59.4</v>
      </c>
      <c r="G11" s="24">
        <v>63.7</v>
      </c>
      <c r="H11" s="25">
        <v>64.2</v>
      </c>
      <c r="I11" s="65">
        <v>71.5</v>
      </c>
      <c r="J11" s="19">
        <v>76.099999999999994</v>
      </c>
      <c r="K11" s="19">
        <v>75.3</v>
      </c>
      <c r="L11" s="19">
        <v>77.400000000000006</v>
      </c>
      <c r="M11" s="15">
        <v>80.5</v>
      </c>
      <c r="N11" s="15">
        <v>82.8</v>
      </c>
      <c r="O11" s="26">
        <v>99</v>
      </c>
      <c r="P11" s="41">
        <v>140.9</v>
      </c>
      <c r="Q11" s="40">
        <v>183.3</v>
      </c>
      <c r="R11" s="40">
        <v>117</v>
      </c>
      <c r="S11" s="40">
        <v>114.5</v>
      </c>
      <c r="T11" s="37">
        <v>115.2</v>
      </c>
      <c r="U11" s="74">
        <v>111</v>
      </c>
      <c r="V11" s="37">
        <v>109.7</v>
      </c>
      <c r="W11" s="37">
        <v>111.4</v>
      </c>
      <c r="X11" s="80">
        <v>113.5</v>
      </c>
      <c r="Y11" s="37">
        <v>110</v>
      </c>
      <c r="Z11" s="37">
        <v>110.9</v>
      </c>
      <c r="AA11" s="38">
        <v>113.3</v>
      </c>
      <c r="AB11" s="57">
        <v>86.4</v>
      </c>
      <c r="AC11" s="57">
        <v>89.6</v>
      </c>
      <c r="AD11" s="57">
        <v>94.8</v>
      </c>
      <c r="AE11" s="57">
        <v>95.1</v>
      </c>
      <c r="AF11" s="63">
        <v>10</v>
      </c>
      <c r="AG11" s="57">
        <v>94.5</v>
      </c>
      <c r="AH11" s="63">
        <v>10</v>
      </c>
      <c r="AI11" s="59">
        <v>97.9</v>
      </c>
      <c r="AJ11" s="59">
        <v>100.3</v>
      </c>
      <c r="AK11" s="59">
        <v>100.8</v>
      </c>
      <c r="AL11" s="59">
        <v>101.6</v>
      </c>
      <c r="AM11" s="59">
        <v>100.2</v>
      </c>
      <c r="AN11" s="92">
        <v>97.9</v>
      </c>
      <c r="AO11" s="90">
        <v>97.6</v>
      </c>
      <c r="AP11" s="60">
        <f t="shared" si="0"/>
        <v>68.173056000000003</v>
      </c>
      <c r="AQ11" s="94">
        <f t="shared" si="1"/>
        <v>97.392422399999987</v>
      </c>
      <c r="AR11" s="116">
        <v>102.4</v>
      </c>
      <c r="AS11" s="117">
        <v>103.9</v>
      </c>
      <c r="AT11" s="117">
        <v>103.4</v>
      </c>
      <c r="AU11" s="117">
        <v>103.8</v>
      </c>
      <c r="AV11" s="116">
        <v>102.1</v>
      </c>
      <c r="AW11" s="117">
        <v>97.8</v>
      </c>
      <c r="AX11" s="118">
        <v>99.9</v>
      </c>
      <c r="AY11" s="116">
        <v>99.9</v>
      </c>
      <c r="AZ11" s="119">
        <v>98.5</v>
      </c>
      <c r="BA11" s="117">
        <v>98</v>
      </c>
      <c r="BB11" s="117">
        <v>97.6</v>
      </c>
      <c r="BC11" s="125">
        <v>97.6</v>
      </c>
      <c r="BD11" s="136">
        <v>100.6</v>
      </c>
      <c r="HY11"/>
      <c r="HZ11"/>
      <c r="IA11"/>
    </row>
    <row r="12" spans="1:235" s="5" customFormat="1" ht="276.75" customHeight="1">
      <c r="A12" s="12">
        <v>8</v>
      </c>
      <c r="B12" s="110" t="s">
        <v>90</v>
      </c>
      <c r="C12" s="113" t="s">
        <v>3</v>
      </c>
      <c r="D12" s="17">
        <v>76</v>
      </c>
      <c r="E12" s="17">
        <v>68.900000000000006</v>
      </c>
      <c r="F12" s="24">
        <v>72.5</v>
      </c>
      <c r="G12" s="24">
        <v>76.2</v>
      </c>
      <c r="H12" s="25">
        <v>75.8</v>
      </c>
      <c r="I12" s="65">
        <v>72.7</v>
      </c>
      <c r="J12" s="19">
        <v>72.2</v>
      </c>
      <c r="K12" s="19">
        <v>73.7</v>
      </c>
      <c r="L12" s="19">
        <v>73.900000000000006</v>
      </c>
      <c r="M12" s="15">
        <v>74.3</v>
      </c>
      <c r="N12" s="15">
        <v>75.900000000000006</v>
      </c>
      <c r="O12" s="26">
        <v>58</v>
      </c>
      <c r="P12" s="41">
        <v>155.6</v>
      </c>
      <c r="Q12" s="40">
        <v>183.7</v>
      </c>
      <c r="R12" s="40">
        <v>188.6</v>
      </c>
      <c r="S12" s="40">
        <v>183.5</v>
      </c>
      <c r="T12" s="42">
        <v>168.2</v>
      </c>
      <c r="U12" s="75">
        <v>164.4</v>
      </c>
      <c r="V12" s="42">
        <v>156.9</v>
      </c>
      <c r="W12" s="42">
        <v>156.1</v>
      </c>
      <c r="X12" s="81">
        <v>158.5</v>
      </c>
      <c r="Y12" s="42">
        <v>157</v>
      </c>
      <c r="Z12" s="42">
        <v>151.80000000000001</v>
      </c>
      <c r="AA12" s="43">
        <v>124</v>
      </c>
      <c r="AB12" s="57">
        <v>72.5</v>
      </c>
      <c r="AC12" s="57">
        <v>79</v>
      </c>
      <c r="AD12" s="57">
        <v>70.400000000000006</v>
      </c>
      <c r="AE12" s="57">
        <v>78.900000000000006</v>
      </c>
      <c r="AF12" s="63">
        <v>13</v>
      </c>
      <c r="AG12" s="57">
        <v>85.3</v>
      </c>
      <c r="AH12" s="63">
        <v>12</v>
      </c>
      <c r="AI12" s="59">
        <v>82.9</v>
      </c>
      <c r="AJ12" s="59">
        <v>86.8</v>
      </c>
      <c r="AK12" s="59">
        <v>87.1</v>
      </c>
      <c r="AL12" s="59">
        <v>85.8</v>
      </c>
      <c r="AM12" s="59">
        <v>88</v>
      </c>
      <c r="AN12" s="92">
        <v>93</v>
      </c>
      <c r="AO12" s="90">
        <v>92.4</v>
      </c>
      <c r="AP12" s="60">
        <f t="shared" si="0"/>
        <v>85.735600000000005</v>
      </c>
      <c r="AQ12" s="94">
        <f t="shared" si="1"/>
        <v>99.989747000000008</v>
      </c>
      <c r="AR12" s="116">
        <v>119</v>
      </c>
      <c r="AS12" s="117">
        <v>108.7</v>
      </c>
      <c r="AT12" s="117">
        <v>113.5</v>
      </c>
      <c r="AU12" s="117">
        <v>114</v>
      </c>
      <c r="AV12" s="116">
        <v>114.1</v>
      </c>
      <c r="AW12" s="117">
        <v>116.9</v>
      </c>
      <c r="AX12" s="118">
        <v>112.4</v>
      </c>
      <c r="AY12" s="116">
        <v>107.7</v>
      </c>
      <c r="AZ12" s="119">
        <v>106.4</v>
      </c>
      <c r="BA12" s="117">
        <v>103</v>
      </c>
      <c r="BB12" s="117">
        <v>97.1</v>
      </c>
      <c r="BC12" s="125">
        <v>97.1</v>
      </c>
      <c r="BD12" s="136">
        <v>94</v>
      </c>
      <c r="HY12"/>
      <c r="HZ12"/>
      <c r="IA12"/>
    </row>
    <row r="13" spans="1:235" s="5" customFormat="1" ht="181.5" customHeight="1">
      <c r="A13" s="12">
        <v>9</v>
      </c>
      <c r="B13" s="110" t="s">
        <v>91</v>
      </c>
      <c r="C13" s="113" t="s">
        <v>3</v>
      </c>
      <c r="D13" s="17">
        <v>44.9</v>
      </c>
      <c r="E13" s="17">
        <v>46.8</v>
      </c>
      <c r="F13" s="24">
        <v>47.1</v>
      </c>
      <c r="G13" s="24">
        <v>47.7</v>
      </c>
      <c r="H13" s="25">
        <v>46.2</v>
      </c>
      <c r="I13" s="65">
        <v>47.3</v>
      </c>
      <c r="J13" s="19">
        <v>47.2</v>
      </c>
      <c r="K13" s="19">
        <v>47.4</v>
      </c>
      <c r="L13" s="19">
        <v>48.3</v>
      </c>
      <c r="M13" s="15">
        <v>51.5</v>
      </c>
      <c r="N13" s="15">
        <v>55</v>
      </c>
      <c r="O13" s="26">
        <v>50.9</v>
      </c>
      <c r="P13" s="41">
        <v>294.39999999999998</v>
      </c>
      <c r="Q13" s="40">
        <v>163.80000000000001</v>
      </c>
      <c r="R13" s="40">
        <v>137.69999999999999</v>
      </c>
      <c r="S13" s="40">
        <v>154.80000000000001</v>
      </c>
      <c r="T13" s="42">
        <v>186</v>
      </c>
      <c r="U13" s="75">
        <v>191.7</v>
      </c>
      <c r="V13" s="42">
        <v>196</v>
      </c>
      <c r="W13" s="42">
        <v>197.5</v>
      </c>
      <c r="X13" s="81">
        <v>190.4</v>
      </c>
      <c r="Y13" s="42">
        <v>175.9</v>
      </c>
      <c r="Z13" s="42">
        <v>172.6</v>
      </c>
      <c r="AA13" s="43">
        <v>135.80000000000001</v>
      </c>
      <c r="AB13" s="57">
        <v>115.5</v>
      </c>
      <c r="AC13" s="57">
        <v>144.9</v>
      </c>
      <c r="AD13" s="57">
        <v>133.30000000000001</v>
      </c>
      <c r="AE13" s="57">
        <v>125.1</v>
      </c>
      <c r="AF13" s="63">
        <v>7</v>
      </c>
      <c r="AG13" s="57">
        <v>131.1</v>
      </c>
      <c r="AH13" s="63">
        <v>5</v>
      </c>
      <c r="AI13" s="59">
        <v>144.80000000000001</v>
      </c>
      <c r="AJ13" s="59">
        <v>150.6</v>
      </c>
      <c r="AK13" s="59">
        <v>156.5</v>
      </c>
      <c r="AL13" s="59">
        <v>159.1</v>
      </c>
      <c r="AM13" s="59">
        <v>158.80000000000001</v>
      </c>
      <c r="AN13" s="92">
        <v>154.1</v>
      </c>
      <c r="AO13" s="90">
        <v>150.6</v>
      </c>
      <c r="AP13" s="60">
        <f t="shared" si="0"/>
        <v>152.67436799999999</v>
      </c>
      <c r="AQ13" s="94">
        <f t="shared" si="1"/>
        <v>111.0780216</v>
      </c>
      <c r="AR13" s="116">
        <v>115.8</v>
      </c>
      <c r="AS13" s="117">
        <v>131.9</v>
      </c>
      <c r="AT13" s="117">
        <v>132.4</v>
      </c>
      <c r="AU13" s="117">
        <v>134.6</v>
      </c>
      <c r="AV13" s="116">
        <v>129.4</v>
      </c>
      <c r="AW13" s="117">
        <v>136.1</v>
      </c>
      <c r="AX13" s="118">
        <v>132.19999999999999</v>
      </c>
      <c r="AY13" s="116">
        <v>130.6</v>
      </c>
      <c r="AZ13" s="119">
        <v>128.1</v>
      </c>
      <c r="BA13" s="117">
        <v>127.9</v>
      </c>
      <c r="BB13" s="117">
        <v>127.4</v>
      </c>
      <c r="BC13" s="125">
        <v>127.4</v>
      </c>
      <c r="BD13" s="136">
        <v>127.9</v>
      </c>
      <c r="HY13"/>
      <c r="HZ13"/>
      <c r="IA13"/>
    </row>
    <row r="14" spans="1:235" s="5" customFormat="1" ht="252.75" customHeight="1">
      <c r="A14" s="12">
        <v>10</v>
      </c>
      <c r="B14" s="110" t="s">
        <v>92</v>
      </c>
      <c r="C14" s="113" t="s">
        <v>3</v>
      </c>
      <c r="D14" s="17">
        <v>88.1</v>
      </c>
      <c r="E14" s="17">
        <v>81.900000000000006</v>
      </c>
      <c r="F14" s="24">
        <v>65.3</v>
      </c>
      <c r="G14" s="24">
        <v>58.1</v>
      </c>
      <c r="H14" s="25">
        <v>57.5</v>
      </c>
      <c r="I14" s="65">
        <v>61</v>
      </c>
      <c r="J14" s="19">
        <v>61.7</v>
      </c>
      <c r="K14" s="19">
        <v>62.5</v>
      </c>
      <c r="L14" s="19">
        <v>63.8</v>
      </c>
      <c r="M14" s="15">
        <v>65.599999999999994</v>
      </c>
      <c r="N14" s="15">
        <v>66.099999999999994</v>
      </c>
      <c r="O14" s="26">
        <v>68.3</v>
      </c>
      <c r="P14" s="41">
        <v>99.3</v>
      </c>
      <c r="Q14" s="40">
        <v>84.6</v>
      </c>
      <c r="R14" s="40">
        <v>96.9</v>
      </c>
      <c r="S14" s="40">
        <v>93.9</v>
      </c>
      <c r="T14" s="42">
        <v>106.3</v>
      </c>
      <c r="U14" s="75">
        <v>111.5</v>
      </c>
      <c r="V14" s="42">
        <v>113.6</v>
      </c>
      <c r="W14" s="42">
        <v>112.6</v>
      </c>
      <c r="X14" s="81">
        <v>113.9</v>
      </c>
      <c r="Y14" s="42">
        <v>112.2</v>
      </c>
      <c r="Z14" s="42">
        <v>112.3</v>
      </c>
      <c r="AA14" s="43">
        <v>116.9</v>
      </c>
      <c r="AB14" s="57">
        <v>93.4</v>
      </c>
      <c r="AC14" s="57">
        <v>93</v>
      </c>
      <c r="AD14" s="57">
        <v>94</v>
      </c>
      <c r="AE14" s="57">
        <v>102.7</v>
      </c>
      <c r="AF14" s="63">
        <v>14</v>
      </c>
      <c r="AG14" s="57">
        <v>99.5</v>
      </c>
      <c r="AH14" s="63">
        <v>14</v>
      </c>
      <c r="AI14" s="59">
        <v>102.8</v>
      </c>
      <c r="AJ14" s="59">
        <v>109.9</v>
      </c>
      <c r="AK14" s="59">
        <v>115.1</v>
      </c>
      <c r="AL14" s="59">
        <v>115.9</v>
      </c>
      <c r="AM14" s="59">
        <v>117.6</v>
      </c>
      <c r="AN14" s="92">
        <v>119.7</v>
      </c>
      <c r="AO14" s="90">
        <v>120.9</v>
      </c>
      <c r="AP14" s="60">
        <f t="shared" si="0"/>
        <v>81.7094022</v>
      </c>
      <c r="AQ14" s="94">
        <f t="shared" si="1"/>
        <v>64.437281999999996</v>
      </c>
      <c r="AR14" s="116">
        <v>133.9</v>
      </c>
      <c r="AS14" s="117">
        <v>133.4</v>
      </c>
      <c r="AT14" s="117">
        <v>124</v>
      </c>
      <c r="AU14" s="117">
        <v>124.4</v>
      </c>
      <c r="AV14" s="116">
        <v>123.7</v>
      </c>
      <c r="AW14" s="117">
        <v>114.8</v>
      </c>
      <c r="AX14" s="118">
        <v>110.4</v>
      </c>
      <c r="AY14" s="116">
        <v>109.7</v>
      </c>
      <c r="AZ14" s="119">
        <v>109.2</v>
      </c>
      <c r="BA14" s="117">
        <v>109.1</v>
      </c>
      <c r="BB14" s="117">
        <v>108.9</v>
      </c>
      <c r="BC14" s="125">
        <v>108.9</v>
      </c>
      <c r="BD14" s="136">
        <v>108.1</v>
      </c>
      <c r="HY14"/>
      <c r="HZ14"/>
      <c r="IA14"/>
    </row>
    <row r="15" spans="1:235" s="5" customFormat="1" ht="219" customHeight="1">
      <c r="A15" s="12">
        <v>11</v>
      </c>
      <c r="B15" s="110" t="s">
        <v>93</v>
      </c>
      <c r="C15" s="113" t="s">
        <v>3</v>
      </c>
      <c r="D15" s="17">
        <v>60.9</v>
      </c>
      <c r="E15" s="17">
        <v>24.3</v>
      </c>
      <c r="F15" s="24">
        <v>34.799999999999997</v>
      </c>
      <c r="G15" s="24">
        <v>37.799999999999997</v>
      </c>
      <c r="H15" s="25">
        <v>40.5</v>
      </c>
      <c r="I15" s="65">
        <v>40.700000000000003</v>
      </c>
      <c r="J15" s="23">
        <v>47.8</v>
      </c>
      <c r="K15" s="23">
        <v>46.8</v>
      </c>
      <c r="L15" s="23">
        <v>48.9</v>
      </c>
      <c r="M15" s="18">
        <v>49.9</v>
      </c>
      <c r="N15" s="18">
        <v>50.7</v>
      </c>
      <c r="O15" s="26">
        <v>70.599999999999994</v>
      </c>
      <c r="P15" s="41">
        <v>50.7</v>
      </c>
      <c r="Q15" s="40">
        <v>78.3</v>
      </c>
      <c r="R15" s="40">
        <v>117.2</v>
      </c>
      <c r="S15" s="40">
        <v>133.5</v>
      </c>
      <c r="T15" s="42">
        <v>136.69999999999999</v>
      </c>
      <c r="U15" s="75">
        <v>134.80000000000001</v>
      </c>
      <c r="V15" s="42">
        <v>131.6</v>
      </c>
      <c r="W15" s="42">
        <v>127</v>
      </c>
      <c r="X15" s="81">
        <v>120.9</v>
      </c>
      <c r="Y15" s="42">
        <v>120.2</v>
      </c>
      <c r="Z15" s="42">
        <v>114.6</v>
      </c>
      <c r="AA15" s="43">
        <v>104.8</v>
      </c>
      <c r="AB15" s="57">
        <v>312.2</v>
      </c>
      <c r="AC15" s="57">
        <v>220</v>
      </c>
      <c r="AD15" s="57">
        <v>164.1</v>
      </c>
      <c r="AE15" s="57">
        <v>161.69999999999999</v>
      </c>
      <c r="AF15" s="63">
        <v>4</v>
      </c>
      <c r="AG15" s="57">
        <v>120.3</v>
      </c>
      <c r="AH15" s="63">
        <v>6</v>
      </c>
      <c r="AI15" s="59">
        <v>120</v>
      </c>
      <c r="AJ15" s="59">
        <v>113.1</v>
      </c>
      <c r="AK15" s="59">
        <v>111</v>
      </c>
      <c r="AL15" s="59">
        <v>106.5</v>
      </c>
      <c r="AM15" s="59">
        <v>105.7</v>
      </c>
      <c r="AN15" s="92">
        <v>110.5</v>
      </c>
      <c r="AO15" s="90">
        <v>112.7</v>
      </c>
      <c r="AP15" s="60">
        <f t="shared" si="0"/>
        <v>96.395808599999995</v>
      </c>
      <c r="AQ15" s="94">
        <f t="shared" si="1"/>
        <v>41.859180000000002</v>
      </c>
      <c r="AR15" s="116">
        <v>84.1</v>
      </c>
      <c r="AS15" s="117">
        <v>84.1</v>
      </c>
      <c r="AT15" s="117">
        <v>84.4</v>
      </c>
      <c r="AU15" s="117">
        <v>86.1</v>
      </c>
      <c r="AV15" s="116">
        <v>88.9</v>
      </c>
      <c r="AW15" s="117">
        <v>89.4</v>
      </c>
      <c r="AX15" s="118">
        <v>93.1</v>
      </c>
      <c r="AY15" s="116">
        <v>94.1</v>
      </c>
      <c r="AZ15" s="119">
        <v>101.6</v>
      </c>
      <c r="BA15" s="117">
        <v>104.7</v>
      </c>
      <c r="BB15" s="117">
        <v>105</v>
      </c>
      <c r="BC15" s="125">
        <v>105</v>
      </c>
      <c r="BD15" s="136">
        <v>108.6</v>
      </c>
      <c r="HY15"/>
      <c r="HZ15"/>
      <c r="IA15"/>
    </row>
    <row r="16" spans="1:235" s="5" customFormat="1" ht="186" customHeight="1">
      <c r="A16" s="12">
        <v>12</v>
      </c>
      <c r="B16" s="110" t="s">
        <v>94</v>
      </c>
      <c r="C16" s="113" t="s">
        <v>3</v>
      </c>
      <c r="D16" s="17">
        <v>24.3</v>
      </c>
      <c r="E16" s="17">
        <v>28.4</v>
      </c>
      <c r="F16" s="24">
        <v>28.3</v>
      </c>
      <c r="G16" s="24">
        <v>29.6</v>
      </c>
      <c r="H16" s="25">
        <v>30.3</v>
      </c>
      <c r="I16" s="65">
        <v>29.3</v>
      </c>
      <c r="J16" s="19">
        <v>28.6</v>
      </c>
      <c r="K16" s="19">
        <v>29.2</v>
      </c>
      <c r="L16" s="19">
        <v>28.5</v>
      </c>
      <c r="M16" s="15">
        <v>28.8</v>
      </c>
      <c r="N16" s="15">
        <v>29.6</v>
      </c>
      <c r="O16" s="26">
        <v>84.1</v>
      </c>
      <c r="P16" s="41">
        <v>31.4</v>
      </c>
      <c r="Q16" s="40">
        <v>215.9</v>
      </c>
      <c r="R16" s="40">
        <v>212.3</v>
      </c>
      <c r="S16" s="40">
        <v>172.7</v>
      </c>
      <c r="T16" s="42">
        <v>159.1</v>
      </c>
      <c r="U16" s="75">
        <v>147</v>
      </c>
      <c r="V16" s="42">
        <v>139.4</v>
      </c>
      <c r="W16" s="42">
        <v>126.7</v>
      </c>
      <c r="X16" s="81">
        <v>128</v>
      </c>
      <c r="Y16" s="42">
        <v>128.6</v>
      </c>
      <c r="Z16" s="42">
        <v>128.5</v>
      </c>
      <c r="AA16" s="43">
        <v>115.6</v>
      </c>
      <c r="AB16" s="57">
        <v>198.2</v>
      </c>
      <c r="AC16" s="57">
        <v>132.19999999999999</v>
      </c>
      <c r="AD16" s="57">
        <v>109</v>
      </c>
      <c r="AE16" s="57">
        <v>104.3</v>
      </c>
      <c r="AF16" s="63">
        <v>12</v>
      </c>
      <c r="AG16" s="57">
        <v>101.2</v>
      </c>
      <c r="AH16" s="63">
        <v>12</v>
      </c>
      <c r="AI16" s="59">
        <v>105.1</v>
      </c>
      <c r="AJ16" s="59">
        <v>108.5</v>
      </c>
      <c r="AK16" s="59">
        <v>111.6</v>
      </c>
      <c r="AL16" s="59">
        <v>109.2</v>
      </c>
      <c r="AM16" s="59">
        <v>114.1</v>
      </c>
      <c r="AN16" s="92">
        <v>112.2</v>
      </c>
      <c r="AO16" s="90">
        <v>111.9</v>
      </c>
      <c r="AP16" s="60">
        <f t="shared" si="0"/>
        <v>15.123056399999998</v>
      </c>
      <c r="AQ16" s="94">
        <f t="shared" si="1"/>
        <v>81.059223199999991</v>
      </c>
      <c r="AR16" s="116">
        <v>86.6</v>
      </c>
      <c r="AS16" s="117">
        <v>107.7</v>
      </c>
      <c r="AT16" s="117">
        <v>94.6</v>
      </c>
      <c r="AU16" s="117">
        <v>95.3</v>
      </c>
      <c r="AV16" s="116">
        <v>93.6</v>
      </c>
      <c r="AW16" s="117">
        <v>89.1</v>
      </c>
      <c r="AX16" s="118">
        <v>83.1</v>
      </c>
      <c r="AY16" s="116">
        <v>95.6</v>
      </c>
      <c r="AZ16" s="119">
        <v>97.2</v>
      </c>
      <c r="BA16" s="117">
        <v>94.7</v>
      </c>
      <c r="BB16" s="117">
        <v>98.1</v>
      </c>
      <c r="BC16" s="125">
        <v>98.1</v>
      </c>
      <c r="BD16" s="136">
        <v>97.5</v>
      </c>
      <c r="HY16"/>
      <c r="HZ16"/>
      <c r="IA16"/>
    </row>
    <row r="17" spans="1:235" s="5" customFormat="1" ht="236.25" customHeight="1">
      <c r="A17" s="12">
        <v>13</v>
      </c>
      <c r="B17" s="110" t="s">
        <v>95</v>
      </c>
      <c r="C17" s="113" t="s">
        <v>3</v>
      </c>
      <c r="D17" s="17">
        <v>15</v>
      </c>
      <c r="E17" s="17">
        <v>29.1</v>
      </c>
      <c r="F17" s="24">
        <v>35.6</v>
      </c>
      <c r="G17" s="24">
        <v>39.1</v>
      </c>
      <c r="H17" s="25">
        <v>40.299999999999997</v>
      </c>
      <c r="I17" s="65">
        <v>44.2</v>
      </c>
      <c r="J17" s="19">
        <v>49.3</v>
      </c>
      <c r="K17" s="19">
        <v>51.8</v>
      </c>
      <c r="L17" s="19">
        <v>52</v>
      </c>
      <c r="M17" s="15">
        <v>60.8</v>
      </c>
      <c r="N17" s="15">
        <v>64.7</v>
      </c>
      <c r="O17" s="26">
        <v>66.2</v>
      </c>
      <c r="P17" s="41">
        <v>70.5</v>
      </c>
      <c r="Q17" s="40">
        <v>114.9</v>
      </c>
      <c r="R17" s="40">
        <v>119.2</v>
      </c>
      <c r="S17" s="40">
        <v>131.6</v>
      </c>
      <c r="T17" s="42">
        <v>136.4</v>
      </c>
      <c r="U17" s="75">
        <v>140.9</v>
      </c>
      <c r="V17" s="42">
        <v>144.19999999999999</v>
      </c>
      <c r="W17" s="42">
        <v>148.19999999999999</v>
      </c>
      <c r="X17" s="81">
        <v>149.9</v>
      </c>
      <c r="Y17" s="42">
        <v>132.9</v>
      </c>
      <c r="Z17" s="42">
        <v>131.19999999999999</v>
      </c>
      <c r="AA17" s="43">
        <v>117.2</v>
      </c>
      <c r="AB17" s="57">
        <v>54.9</v>
      </c>
      <c r="AC17" s="57">
        <v>84.7</v>
      </c>
      <c r="AD17" s="57">
        <v>108.7</v>
      </c>
      <c r="AE17" s="57">
        <v>104.8</v>
      </c>
      <c r="AF17" s="63">
        <v>8</v>
      </c>
      <c r="AG17" s="57">
        <v>105.4</v>
      </c>
      <c r="AH17" s="63">
        <v>8</v>
      </c>
      <c r="AI17" s="59">
        <v>112.1</v>
      </c>
      <c r="AJ17" s="59">
        <v>105</v>
      </c>
      <c r="AK17" s="59">
        <v>106.1</v>
      </c>
      <c r="AL17" s="59">
        <v>108.3</v>
      </c>
      <c r="AM17" s="59">
        <v>110.7</v>
      </c>
      <c r="AN17" s="92">
        <v>118.6</v>
      </c>
      <c r="AO17" s="90">
        <v>118.1</v>
      </c>
      <c r="AP17" s="60">
        <f t="shared" si="0"/>
        <v>5.8056749999999999</v>
      </c>
      <c r="AQ17" s="94">
        <f t="shared" si="1"/>
        <v>28.320207300000003</v>
      </c>
      <c r="AR17" s="116">
        <v>140.5</v>
      </c>
      <c r="AS17" s="117">
        <v>135.69999999999999</v>
      </c>
      <c r="AT17" s="117">
        <v>104.7</v>
      </c>
      <c r="AU17" s="117">
        <v>107.4</v>
      </c>
      <c r="AV17" s="116">
        <v>102</v>
      </c>
      <c r="AW17" s="117">
        <v>101.1</v>
      </c>
      <c r="AX17" s="118">
        <v>101.9</v>
      </c>
      <c r="AY17" s="116">
        <v>102.7</v>
      </c>
      <c r="AZ17" s="119">
        <v>102.7</v>
      </c>
      <c r="BA17" s="117">
        <v>104.9</v>
      </c>
      <c r="BB17" s="117">
        <v>101.3</v>
      </c>
      <c r="BC17" s="125">
        <v>101.3</v>
      </c>
      <c r="BD17" s="136">
        <v>111.7</v>
      </c>
      <c r="HY17"/>
      <c r="HZ17"/>
      <c r="IA17"/>
    </row>
    <row r="18" spans="1:235" s="5" customFormat="1" ht="237.75" customHeight="1">
      <c r="A18" s="12">
        <v>14</v>
      </c>
      <c r="B18" s="110" t="s">
        <v>96</v>
      </c>
      <c r="C18" s="113" t="s">
        <v>3</v>
      </c>
      <c r="D18" s="17">
        <v>45.6</v>
      </c>
      <c r="E18" s="17">
        <v>13.6</v>
      </c>
      <c r="F18" s="24">
        <v>44.4</v>
      </c>
      <c r="G18" s="24">
        <v>47</v>
      </c>
      <c r="H18" s="25">
        <v>55.3</v>
      </c>
      <c r="I18" s="65">
        <v>53.3</v>
      </c>
      <c r="J18" s="19">
        <v>49.2</v>
      </c>
      <c r="K18" s="19">
        <v>48.7</v>
      </c>
      <c r="L18" s="19">
        <v>53.5</v>
      </c>
      <c r="M18" s="15">
        <v>51.4</v>
      </c>
      <c r="N18" s="15">
        <v>53.3</v>
      </c>
      <c r="O18" s="26">
        <v>55.5</v>
      </c>
      <c r="P18" s="36">
        <v>592.1</v>
      </c>
      <c r="Q18" s="39">
        <v>176.2</v>
      </c>
      <c r="R18" s="39">
        <v>122.7</v>
      </c>
      <c r="S18" s="39">
        <v>131.4</v>
      </c>
      <c r="T18" s="37">
        <v>126.3</v>
      </c>
      <c r="U18" s="74">
        <v>137.19999999999999</v>
      </c>
      <c r="V18" s="37">
        <v>140.5</v>
      </c>
      <c r="W18" s="37">
        <v>144.4</v>
      </c>
      <c r="X18" s="80">
        <v>139</v>
      </c>
      <c r="Y18" s="37">
        <v>141.80000000000001</v>
      </c>
      <c r="Z18" s="37">
        <v>143.4</v>
      </c>
      <c r="AA18" s="38">
        <v>135.30000000000001</v>
      </c>
      <c r="AB18" s="57">
        <v>320.3</v>
      </c>
      <c r="AC18" s="57">
        <v>197.5</v>
      </c>
      <c r="AD18" s="57">
        <v>161.1</v>
      </c>
      <c r="AE18" s="57">
        <v>147.30000000000001</v>
      </c>
      <c r="AF18" s="63">
        <v>5</v>
      </c>
      <c r="AG18" s="57">
        <v>133.30000000000001</v>
      </c>
      <c r="AH18" s="63">
        <v>5</v>
      </c>
      <c r="AI18" s="59">
        <v>124.5</v>
      </c>
      <c r="AJ18" s="59">
        <v>117.1</v>
      </c>
      <c r="AK18" s="59">
        <v>114.4</v>
      </c>
      <c r="AL18" s="59">
        <v>111.3</v>
      </c>
      <c r="AM18" s="59">
        <v>108.6</v>
      </c>
      <c r="AN18" s="92">
        <v>107.3</v>
      </c>
      <c r="AO18" s="90">
        <v>109.9</v>
      </c>
      <c r="AP18" s="60">
        <f t="shared" si="0"/>
        <v>864.8023128000001</v>
      </c>
      <c r="AQ18" s="94">
        <f t="shared" si="1"/>
        <v>47.32732</v>
      </c>
      <c r="AR18" s="116">
        <v>118.9</v>
      </c>
      <c r="AS18" s="117">
        <v>120.5</v>
      </c>
      <c r="AT18" s="117">
        <v>113</v>
      </c>
      <c r="AU18" s="117">
        <v>106.5</v>
      </c>
      <c r="AV18" s="116">
        <v>107.3</v>
      </c>
      <c r="AW18" s="117">
        <v>107.2</v>
      </c>
      <c r="AX18" s="118">
        <v>106.9</v>
      </c>
      <c r="AY18" s="116">
        <v>105.5</v>
      </c>
      <c r="AZ18" s="119">
        <v>104.9</v>
      </c>
      <c r="BA18" s="117">
        <v>107.2</v>
      </c>
      <c r="BB18" s="117">
        <v>109.1</v>
      </c>
      <c r="BC18" s="125">
        <v>109.1</v>
      </c>
      <c r="BD18" s="136">
        <v>106</v>
      </c>
      <c r="HY18"/>
      <c r="HZ18"/>
      <c r="IA18"/>
    </row>
    <row r="19" spans="1:235" s="5" customFormat="1" ht="161.25" customHeight="1">
      <c r="A19" s="12">
        <v>15</v>
      </c>
      <c r="B19" s="111" t="s">
        <v>97</v>
      </c>
      <c r="C19" s="113" t="s">
        <v>3</v>
      </c>
      <c r="D19" s="17">
        <v>80.7</v>
      </c>
      <c r="E19" s="17">
        <v>91</v>
      </c>
      <c r="F19" s="24">
        <v>91.2</v>
      </c>
      <c r="G19" s="24">
        <v>84.8</v>
      </c>
      <c r="H19" s="25">
        <v>76.8</v>
      </c>
      <c r="I19" s="65">
        <v>70.8</v>
      </c>
      <c r="J19" s="23">
        <v>67</v>
      </c>
      <c r="K19" s="23">
        <v>63.7</v>
      </c>
      <c r="L19" s="23">
        <v>63.7</v>
      </c>
      <c r="M19" s="18">
        <v>61.1</v>
      </c>
      <c r="N19" s="18">
        <v>63.5</v>
      </c>
      <c r="O19" s="26">
        <v>76.099999999999994</v>
      </c>
      <c r="P19" s="41">
        <v>61.3</v>
      </c>
      <c r="Q19" s="39">
        <v>83.2</v>
      </c>
      <c r="R19" s="39">
        <v>92</v>
      </c>
      <c r="S19" s="39">
        <v>92.6</v>
      </c>
      <c r="T19" s="42">
        <v>91.3</v>
      </c>
      <c r="U19" s="75">
        <v>95</v>
      </c>
      <c r="V19" s="42">
        <v>98.1</v>
      </c>
      <c r="W19" s="42">
        <v>98.7</v>
      </c>
      <c r="X19" s="81">
        <v>100</v>
      </c>
      <c r="Y19" s="42">
        <v>102.6</v>
      </c>
      <c r="Z19" s="42">
        <v>105.1</v>
      </c>
      <c r="AA19" s="43">
        <v>92.5</v>
      </c>
      <c r="AB19" s="57">
        <v>128.1</v>
      </c>
      <c r="AC19" s="57">
        <v>111.9</v>
      </c>
      <c r="AD19" s="57">
        <v>113.5</v>
      </c>
      <c r="AE19" s="57">
        <v>110.3</v>
      </c>
      <c r="AF19" s="63" t="s">
        <v>50</v>
      </c>
      <c r="AG19" s="57">
        <v>103.6</v>
      </c>
      <c r="AH19" s="63" t="s">
        <v>50</v>
      </c>
      <c r="AI19" s="59">
        <v>101.3</v>
      </c>
      <c r="AJ19" s="59">
        <v>100</v>
      </c>
      <c r="AK19" s="59">
        <v>100.2</v>
      </c>
      <c r="AL19" s="59">
        <v>105.4</v>
      </c>
      <c r="AM19" s="59">
        <v>105.9</v>
      </c>
      <c r="AN19" s="92">
        <v>105.3</v>
      </c>
      <c r="AO19" s="90">
        <v>105.2</v>
      </c>
      <c r="AP19" s="60">
        <f t="shared" si="0"/>
        <v>63.369917099999995</v>
      </c>
      <c r="AQ19" s="94">
        <f t="shared" si="1"/>
        <v>84.721727999999999</v>
      </c>
      <c r="AR19" s="116">
        <v>84.5</v>
      </c>
      <c r="AS19" s="117">
        <v>88.6</v>
      </c>
      <c r="AT19" s="117">
        <v>91.1</v>
      </c>
      <c r="AU19" s="117">
        <v>90.3</v>
      </c>
      <c r="AV19" s="116">
        <v>93.5</v>
      </c>
      <c r="AW19" s="117">
        <v>97</v>
      </c>
      <c r="AX19" s="118">
        <v>97.9</v>
      </c>
      <c r="AY19" s="116">
        <v>97.1</v>
      </c>
      <c r="AZ19" s="119">
        <v>94.2</v>
      </c>
      <c r="BA19" s="117">
        <v>93.6</v>
      </c>
      <c r="BB19" s="117">
        <v>92.9</v>
      </c>
      <c r="BC19" s="125">
        <v>92.9</v>
      </c>
      <c r="BD19" s="136">
        <v>93.8</v>
      </c>
      <c r="HY19"/>
      <c r="HZ19"/>
      <c r="IA19"/>
    </row>
    <row r="20" spans="1:235" s="5" customFormat="1" ht="245.25" customHeight="1">
      <c r="A20" s="12">
        <v>16</v>
      </c>
      <c r="B20" s="109" t="s">
        <v>98</v>
      </c>
      <c r="C20" s="113" t="s">
        <v>3</v>
      </c>
      <c r="D20" s="17">
        <v>90.2</v>
      </c>
      <c r="E20" s="17">
        <v>90.2</v>
      </c>
      <c r="F20" s="24">
        <v>92</v>
      </c>
      <c r="G20" s="24">
        <v>93.7</v>
      </c>
      <c r="H20" s="25">
        <v>94.1</v>
      </c>
      <c r="I20" s="65">
        <v>93.4</v>
      </c>
      <c r="J20" s="19">
        <v>96</v>
      </c>
      <c r="K20" s="23">
        <v>95.3</v>
      </c>
      <c r="L20" s="23">
        <v>94.8</v>
      </c>
      <c r="M20" s="18">
        <v>94.7</v>
      </c>
      <c r="N20" s="18">
        <v>95</v>
      </c>
      <c r="O20" s="26">
        <v>99.3</v>
      </c>
      <c r="P20" s="41">
        <v>110.6</v>
      </c>
      <c r="Q20" s="40">
        <v>110.3</v>
      </c>
      <c r="R20" s="40">
        <v>108</v>
      </c>
      <c r="S20" s="40">
        <v>105.8</v>
      </c>
      <c r="T20" s="42">
        <v>103.8</v>
      </c>
      <c r="U20" s="75">
        <v>103.6</v>
      </c>
      <c r="V20" s="42">
        <v>103.1</v>
      </c>
      <c r="W20" s="42">
        <v>102.8</v>
      </c>
      <c r="X20" s="81">
        <v>102.7</v>
      </c>
      <c r="Y20" s="42">
        <v>103</v>
      </c>
      <c r="Z20" s="42">
        <v>101.8</v>
      </c>
      <c r="AA20" s="43">
        <v>101.4</v>
      </c>
      <c r="AB20" s="57">
        <v>94.6</v>
      </c>
      <c r="AC20" s="57">
        <v>95.1</v>
      </c>
      <c r="AD20" s="57">
        <v>97.3</v>
      </c>
      <c r="AE20" s="57">
        <v>100.7</v>
      </c>
      <c r="AF20" s="63">
        <v>9</v>
      </c>
      <c r="AG20" s="57">
        <v>100.8</v>
      </c>
      <c r="AH20" s="63">
        <v>10</v>
      </c>
      <c r="AI20" s="59">
        <v>101.6</v>
      </c>
      <c r="AJ20" s="59">
        <v>101.4</v>
      </c>
      <c r="AK20" s="59">
        <v>101.9</v>
      </c>
      <c r="AL20" s="59">
        <v>102</v>
      </c>
      <c r="AM20" s="59">
        <v>101.8</v>
      </c>
      <c r="AN20" s="92">
        <v>103.3</v>
      </c>
      <c r="AO20" s="90">
        <v>103</v>
      </c>
      <c r="AP20" s="60">
        <f t="shared" si="0"/>
        <v>94.374095199999999</v>
      </c>
      <c r="AQ20" s="94">
        <f t="shared" si="1"/>
        <v>94.615560599999995</v>
      </c>
      <c r="AR20" s="116">
        <v>97.2</v>
      </c>
      <c r="AS20" s="117">
        <v>97.3</v>
      </c>
      <c r="AT20" s="117">
        <v>97.3</v>
      </c>
      <c r="AU20" s="117">
        <v>93.7</v>
      </c>
      <c r="AV20" s="116">
        <v>92.9</v>
      </c>
      <c r="AW20" s="117">
        <v>93.2</v>
      </c>
      <c r="AX20" s="118">
        <v>93.8</v>
      </c>
      <c r="AY20" s="116">
        <v>93.7</v>
      </c>
      <c r="AZ20" s="119">
        <v>94.4</v>
      </c>
      <c r="BA20" s="117">
        <v>94.5</v>
      </c>
      <c r="BB20" s="117">
        <v>93</v>
      </c>
      <c r="BC20" s="125">
        <v>93</v>
      </c>
      <c r="BD20" s="136">
        <v>95.3</v>
      </c>
      <c r="HY20"/>
      <c r="HZ20"/>
      <c r="IA20"/>
    </row>
    <row r="21" spans="1:235" s="5" customFormat="1" ht="139.5" customHeight="1">
      <c r="A21" s="12">
        <v>17</v>
      </c>
      <c r="B21" s="107" t="s">
        <v>4</v>
      </c>
      <c r="C21" s="113" t="s">
        <v>3</v>
      </c>
      <c r="D21" s="28" t="s">
        <v>23</v>
      </c>
      <c r="E21" s="28" t="s">
        <v>23</v>
      </c>
      <c r="F21" s="24">
        <v>103.6</v>
      </c>
      <c r="G21" s="24" t="s">
        <v>36</v>
      </c>
      <c r="H21" s="16" t="s">
        <v>37</v>
      </c>
      <c r="I21" s="65">
        <v>101.3</v>
      </c>
      <c r="J21" s="15">
        <v>107</v>
      </c>
      <c r="K21" s="15" t="s">
        <v>38</v>
      </c>
      <c r="L21" s="15">
        <v>101.5</v>
      </c>
      <c r="M21" s="15">
        <v>101.7</v>
      </c>
      <c r="N21" s="15" t="s">
        <v>39</v>
      </c>
      <c r="O21" s="26">
        <v>101.9</v>
      </c>
      <c r="P21" s="36" t="s">
        <v>27</v>
      </c>
      <c r="Q21" s="39" t="s">
        <v>23</v>
      </c>
      <c r="R21" s="39">
        <v>106.4</v>
      </c>
      <c r="S21" s="44" t="s">
        <v>30</v>
      </c>
      <c r="T21" s="37" t="s">
        <v>31</v>
      </c>
      <c r="U21" s="74">
        <v>104.3</v>
      </c>
      <c r="V21" s="37">
        <v>85</v>
      </c>
      <c r="W21" s="37" t="s">
        <v>32</v>
      </c>
      <c r="X21" s="80">
        <v>75.599999999999994</v>
      </c>
      <c r="Y21" s="37">
        <v>74</v>
      </c>
      <c r="Z21" s="37" t="s">
        <v>33</v>
      </c>
      <c r="AA21" s="38">
        <v>73</v>
      </c>
      <c r="AB21" s="57" t="s">
        <v>40</v>
      </c>
      <c r="AC21" s="57" t="s">
        <v>40</v>
      </c>
      <c r="AD21" s="57">
        <v>106.8</v>
      </c>
      <c r="AE21" s="57" t="s">
        <v>48</v>
      </c>
      <c r="AF21" s="63" t="s">
        <v>50</v>
      </c>
      <c r="AG21" s="57" t="s">
        <v>52</v>
      </c>
      <c r="AH21" s="63" t="s">
        <v>50</v>
      </c>
      <c r="AI21" s="59">
        <v>107.9</v>
      </c>
      <c r="AJ21" s="59" t="s">
        <v>56</v>
      </c>
      <c r="AK21" s="59" t="s">
        <v>57</v>
      </c>
      <c r="AL21" s="59">
        <v>145.4</v>
      </c>
      <c r="AM21" s="59">
        <v>148</v>
      </c>
      <c r="AN21" s="92">
        <v>148</v>
      </c>
      <c r="AO21" s="90">
        <v>180.6</v>
      </c>
      <c r="AP21" s="60">
        <v>110.8</v>
      </c>
      <c r="AQ21" s="94">
        <f>105*103*103/10000</f>
        <v>111.39449999999999</v>
      </c>
      <c r="AR21" s="116" t="s">
        <v>40</v>
      </c>
      <c r="AS21" s="117" t="s">
        <v>67</v>
      </c>
      <c r="AT21" s="117">
        <v>113.2</v>
      </c>
      <c r="AU21" s="117" t="s">
        <v>69</v>
      </c>
      <c r="AV21" s="116" t="s">
        <v>70</v>
      </c>
      <c r="AW21" s="117">
        <v>115</v>
      </c>
      <c r="AX21" s="118" t="s">
        <v>71</v>
      </c>
      <c r="AY21" s="116" t="s">
        <v>74</v>
      </c>
      <c r="AZ21" s="119">
        <v>95.9</v>
      </c>
      <c r="BA21" s="117" t="s">
        <v>76</v>
      </c>
      <c r="BB21" s="117" t="s">
        <v>80</v>
      </c>
      <c r="BC21" s="126" t="s">
        <v>80</v>
      </c>
      <c r="BD21" s="137">
        <v>88.8</v>
      </c>
      <c r="HY21"/>
      <c r="HZ21"/>
      <c r="IA21"/>
    </row>
    <row r="22" spans="1:235" s="5" customFormat="1" ht="177.75" customHeight="1">
      <c r="A22" s="12">
        <v>18</v>
      </c>
      <c r="B22" s="107" t="s">
        <v>5</v>
      </c>
      <c r="C22" s="113" t="s">
        <v>3</v>
      </c>
      <c r="D22" s="28">
        <v>91.4</v>
      </c>
      <c r="E22" s="17">
        <v>94.4</v>
      </c>
      <c r="F22" s="24">
        <v>70.3</v>
      </c>
      <c r="G22" s="24">
        <v>72</v>
      </c>
      <c r="H22" s="25">
        <v>72.900000000000006</v>
      </c>
      <c r="I22" s="65">
        <v>64.5</v>
      </c>
      <c r="J22" s="19">
        <v>64.900000000000006</v>
      </c>
      <c r="K22" s="19">
        <v>64.5</v>
      </c>
      <c r="L22" s="19">
        <v>67.400000000000006</v>
      </c>
      <c r="M22" s="15">
        <v>74.900000000000006</v>
      </c>
      <c r="N22" s="15">
        <v>78.7</v>
      </c>
      <c r="O22" s="26">
        <v>83.1</v>
      </c>
      <c r="P22" s="36">
        <v>68.3</v>
      </c>
      <c r="Q22" s="40">
        <v>52.3</v>
      </c>
      <c r="R22" s="40">
        <v>55.8</v>
      </c>
      <c r="S22" s="40">
        <v>66.8</v>
      </c>
      <c r="T22" s="42">
        <v>68.099999999999994</v>
      </c>
      <c r="U22" s="75">
        <v>75</v>
      </c>
      <c r="V22" s="42">
        <v>71.099999999999994</v>
      </c>
      <c r="W22" s="42">
        <v>72.900000000000006</v>
      </c>
      <c r="X22" s="81">
        <v>70.7</v>
      </c>
      <c r="Y22" s="42">
        <v>75</v>
      </c>
      <c r="Z22" s="42">
        <v>73.900000000000006</v>
      </c>
      <c r="AA22" s="43">
        <v>77.599999999999994</v>
      </c>
      <c r="AB22" s="57">
        <v>119.4</v>
      </c>
      <c r="AC22" s="57">
        <v>122.1</v>
      </c>
      <c r="AD22" s="57">
        <v>111.5</v>
      </c>
      <c r="AE22" s="57">
        <v>100.1</v>
      </c>
      <c r="AF22" s="63">
        <v>10</v>
      </c>
      <c r="AG22" s="57">
        <v>101</v>
      </c>
      <c r="AH22" s="63">
        <v>11</v>
      </c>
      <c r="AI22" s="59">
        <v>107.7</v>
      </c>
      <c r="AJ22" s="59">
        <v>117.8</v>
      </c>
      <c r="AK22" s="59">
        <v>118.8</v>
      </c>
      <c r="AL22" s="59">
        <v>121.5</v>
      </c>
      <c r="AM22" s="59">
        <v>119.2</v>
      </c>
      <c r="AN22" s="92">
        <v>120.9</v>
      </c>
      <c r="AO22" s="90">
        <v>123.1</v>
      </c>
      <c r="AP22" s="60">
        <f>AB22*P22*D22/10000</f>
        <v>74.536882800000015</v>
      </c>
      <c r="AQ22" s="94">
        <f>AC22*Q22*E22/10000</f>
        <v>60.282235199999995</v>
      </c>
      <c r="AR22" s="116">
        <v>130.1</v>
      </c>
      <c r="AS22" s="117">
        <v>124.8</v>
      </c>
      <c r="AT22" s="117">
        <v>136.9</v>
      </c>
      <c r="AU22" s="117">
        <v>128.80000000000001</v>
      </c>
      <c r="AV22" s="116">
        <v>134.30000000000001</v>
      </c>
      <c r="AW22" s="117">
        <v>121</v>
      </c>
      <c r="AX22" s="118">
        <v>110.1</v>
      </c>
      <c r="AY22" s="116">
        <v>111.1</v>
      </c>
      <c r="AZ22" s="119">
        <v>113</v>
      </c>
      <c r="BA22" s="117">
        <v>110</v>
      </c>
      <c r="BB22" s="117">
        <v>113.8</v>
      </c>
      <c r="BC22" s="125">
        <v>113.8</v>
      </c>
      <c r="BD22" s="136">
        <v>107.5</v>
      </c>
      <c r="HY22"/>
      <c r="HZ22"/>
      <c r="IA22"/>
    </row>
    <row r="23" spans="1:235" s="5" customFormat="1" ht="116.25" customHeight="1">
      <c r="A23" s="145">
        <v>19</v>
      </c>
      <c r="B23" s="142" t="s">
        <v>6</v>
      </c>
      <c r="C23" s="113" t="s">
        <v>7</v>
      </c>
      <c r="D23" s="17">
        <v>15.6</v>
      </c>
      <c r="E23" s="17">
        <v>39</v>
      </c>
      <c r="F23" s="24">
        <v>78.900000000000006</v>
      </c>
      <c r="G23" s="24">
        <v>99.7</v>
      </c>
      <c r="H23" s="25">
        <v>125.7</v>
      </c>
      <c r="I23" s="65">
        <v>184.4</v>
      </c>
      <c r="J23" s="19">
        <v>211.6</v>
      </c>
      <c r="K23" s="19">
        <v>236.8</v>
      </c>
      <c r="L23" s="19">
        <v>287.5</v>
      </c>
      <c r="M23" s="19">
        <v>359.2</v>
      </c>
      <c r="N23" s="19">
        <v>390.7</v>
      </c>
      <c r="O23" s="26">
        <v>530.6</v>
      </c>
      <c r="P23" s="36">
        <v>17.600000000000001</v>
      </c>
      <c r="Q23" s="40">
        <v>36.6</v>
      </c>
      <c r="R23" s="40">
        <v>69.7</v>
      </c>
      <c r="S23" s="40">
        <v>91.3</v>
      </c>
      <c r="T23" s="42">
        <v>118.8</v>
      </c>
      <c r="U23" s="75">
        <v>165.2</v>
      </c>
      <c r="V23" s="42">
        <v>181.9</v>
      </c>
      <c r="W23" s="42">
        <v>219.1</v>
      </c>
      <c r="X23" s="81">
        <v>291.89999999999998</v>
      </c>
      <c r="Y23" s="37">
        <v>313.7</v>
      </c>
      <c r="Z23" s="37">
        <v>340.2</v>
      </c>
      <c r="AA23" s="38">
        <v>466.8</v>
      </c>
      <c r="AB23" s="57">
        <v>23</v>
      </c>
      <c r="AC23" s="57">
        <v>42.5</v>
      </c>
      <c r="AD23" s="57">
        <v>98</v>
      </c>
      <c r="AE23" s="57">
        <v>119.6</v>
      </c>
      <c r="AF23" s="63">
        <v>7</v>
      </c>
      <c r="AG23" s="57">
        <v>147.1</v>
      </c>
      <c r="AH23" s="63">
        <v>8</v>
      </c>
      <c r="AI23" s="59">
        <v>200.5</v>
      </c>
      <c r="AJ23" s="59">
        <v>225.6</v>
      </c>
      <c r="AK23" s="59">
        <v>261.2</v>
      </c>
      <c r="AL23" s="59">
        <v>305.8</v>
      </c>
      <c r="AM23" s="59">
        <v>340.6</v>
      </c>
      <c r="AN23" s="92">
        <v>402.9</v>
      </c>
      <c r="AO23" s="90">
        <v>553.1</v>
      </c>
      <c r="AP23" s="60">
        <f>23-23.4</f>
        <v>-0.39999999999999858</v>
      </c>
      <c r="AQ23" s="94">
        <f>AC23-57.9</f>
        <v>-15.399999999999999</v>
      </c>
      <c r="AR23" s="116">
        <v>34.200000000000003</v>
      </c>
      <c r="AS23" s="117">
        <v>66.3</v>
      </c>
      <c r="AT23" s="117">
        <v>117.6</v>
      </c>
      <c r="AU23" s="117">
        <v>146.19999999999999</v>
      </c>
      <c r="AV23" s="116">
        <v>193.2</v>
      </c>
      <c r="AW23" s="117">
        <v>259.3</v>
      </c>
      <c r="AX23" s="118">
        <v>286.89999999999998</v>
      </c>
      <c r="AY23" s="116">
        <v>320.10000000000002</v>
      </c>
      <c r="AZ23" s="119">
        <v>401.4</v>
      </c>
      <c r="BA23" s="117">
        <v>430.1</v>
      </c>
      <c r="BB23" s="117">
        <v>501.3</v>
      </c>
      <c r="BC23" s="125">
        <v>501.3</v>
      </c>
      <c r="BD23" s="136">
        <v>607.6</v>
      </c>
      <c r="HY23"/>
      <c r="HZ23"/>
      <c r="IA23"/>
    </row>
    <row r="24" spans="1:235" s="5" customFormat="1" ht="116.25" customHeight="1">
      <c r="A24" s="145"/>
      <c r="B24" s="142"/>
      <c r="C24" s="113" t="s">
        <v>3</v>
      </c>
      <c r="D24" s="17">
        <v>66.7</v>
      </c>
      <c r="E24" s="17">
        <v>67.400000000000006</v>
      </c>
      <c r="F24" s="24">
        <v>88.8</v>
      </c>
      <c r="G24" s="24">
        <v>89.6</v>
      </c>
      <c r="H24" s="25">
        <v>101.2</v>
      </c>
      <c r="I24" s="65">
        <v>106.7</v>
      </c>
      <c r="J24" s="19">
        <v>112.3</v>
      </c>
      <c r="K24" s="19">
        <v>112.1</v>
      </c>
      <c r="L24" s="19">
        <v>106.3</v>
      </c>
      <c r="M24" s="19">
        <v>115.1</v>
      </c>
      <c r="N24" s="19">
        <v>100.5</v>
      </c>
      <c r="O24" s="26">
        <v>104.3</v>
      </c>
      <c r="P24" s="36">
        <v>112.4</v>
      </c>
      <c r="Q24" s="40">
        <v>93.8</v>
      </c>
      <c r="R24" s="40">
        <v>88.4</v>
      </c>
      <c r="S24" s="40">
        <v>91.6</v>
      </c>
      <c r="T24" s="42">
        <v>94.5</v>
      </c>
      <c r="U24" s="75">
        <v>89.6</v>
      </c>
      <c r="V24" s="42">
        <v>86</v>
      </c>
      <c r="W24" s="42">
        <v>92.6</v>
      </c>
      <c r="X24" s="81">
        <v>101.6</v>
      </c>
      <c r="Y24" s="37">
        <v>87.6</v>
      </c>
      <c r="Z24" s="37">
        <v>87.3</v>
      </c>
      <c r="AA24" s="38">
        <v>88</v>
      </c>
      <c r="AB24" s="57">
        <v>130.9</v>
      </c>
      <c r="AC24" s="57">
        <v>116.1</v>
      </c>
      <c r="AD24" s="57">
        <v>140.5</v>
      </c>
      <c r="AE24" s="57">
        <v>130.9</v>
      </c>
      <c r="AF24" s="63">
        <v>4</v>
      </c>
      <c r="AG24" s="57">
        <v>123.8</v>
      </c>
      <c r="AH24" s="63">
        <v>3</v>
      </c>
      <c r="AI24" s="59">
        <v>121.3</v>
      </c>
      <c r="AJ24" s="59">
        <v>124</v>
      </c>
      <c r="AK24" s="59">
        <v>119.2</v>
      </c>
      <c r="AL24" s="59">
        <v>104.7</v>
      </c>
      <c r="AM24" s="59">
        <v>108.6</v>
      </c>
      <c r="AN24" s="92">
        <v>118.4</v>
      </c>
      <c r="AO24" s="90">
        <v>118.5</v>
      </c>
      <c r="AP24" s="60">
        <f>23/23.4*100</f>
        <v>98.290598290598297</v>
      </c>
      <c r="AQ24" s="94">
        <f>AC23/57.9*100</f>
        <v>73.402417962003454</v>
      </c>
      <c r="AR24" s="116">
        <v>148.9</v>
      </c>
      <c r="AS24" s="117">
        <v>156</v>
      </c>
      <c r="AT24" s="117">
        <v>120</v>
      </c>
      <c r="AU24" s="117">
        <v>122.3</v>
      </c>
      <c r="AV24" s="116">
        <v>131.5</v>
      </c>
      <c r="AW24" s="117">
        <v>129</v>
      </c>
      <c r="AX24" s="118">
        <v>126.9</v>
      </c>
      <c r="AY24" s="116">
        <v>122.3</v>
      </c>
      <c r="AZ24" s="119">
        <v>131</v>
      </c>
      <c r="BA24" s="117">
        <v>126.1</v>
      </c>
      <c r="BB24" s="117">
        <v>124.2</v>
      </c>
      <c r="BC24" s="125">
        <v>124.2</v>
      </c>
      <c r="BD24" s="136">
        <v>109.7</v>
      </c>
      <c r="HY24"/>
      <c r="HZ24"/>
      <c r="IA24"/>
    </row>
    <row r="25" spans="1:235" s="6" customFormat="1" ht="36.75" hidden="1" customHeight="1">
      <c r="A25" s="145">
        <v>20</v>
      </c>
      <c r="B25" s="142" t="s">
        <v>8</v>
      </c>
      <c r="C25" s="113" t="s">
        <v>9</v>
      </c>
      <c r="D25" s="17"/>
      <c r="E25" s="20"/>
      <c r="F25" s="20"/>
      <c r="G25" s="20"/>
      <c r="H25" s="20"/>
      <c r="I25" s="67"/>
      <c r="J25" s="20"/>
      <c r="K25" s="20"/>
      <c r="L25" s="20"/>
      <c r="M25" s="20"/>
      <c r="N25" s="20"/>
      <c r="O25" s="20"/>
      <c r="P25" s="41"/>
      <c r="Q25" s="40"/>
      <c r="R25" s="40"/>
      <c r="S25" s="40"/>
      <c r="T25" s="42"/>
      <c r="U25" s="75"/>
      <c r="V25" s="42"/>
      <c r="W25" s="42"/>
      <c r="X25" s="81"/>
      <c r="Y25" s="42"/>
      <c r="Z25" s="42"/>
      <c r="AA25" s="43"/>
      <c r="AB25" s="57"/>
      <c r="AC25" s="57"/>
      <c r="AD25" s="57"/>
      <c r="AE25" s="57"/>
      <c r="AF25" s="63"/>
      <c r="AG25" s="57"/>
      <c r="AH25" s="63"/>
      <c r="AI25" s="59"/>
      <c r="AJ25" s="59"/>
      <c r="AK25" s="59"/>
      <c r="AL25" s="59"/>
      <c r="AM25" s="59"/>
      <c r="AN25" s="92"/>
      <c r="AO25" s="87"/>
      <c r="AP25" s="60"/>
      <c r="AQ25" s="94"/>
      <c r="AR25" s="116"/>
      <c r="AS25" s="117"/>
      <c r="AT25" s="117"/>
      <c r="AU25" s="117"/>
      <c r="AV25" s="116"/>
      <c r="AW25" s="117"/>
      <c r="AX25" s="118"/>
      <c r="AY25" s="116"/>
      <c r="AZ25" s="119"/>
      <c r="BA25" s="117"/>
      <c r="BB25" s="117"/>
      <c r="BC25" s="125"/>
      <c r="BD25" s="136"/>
      <c r="HY25"/>
      <c r="HZ25"/>
      <c r="IA25"/>
    </row>
    <row r="26" spans="1:235" s="6" customFormat="1" ht="6" hidden="1" customHeight="1">
      <c r="A26" s="145"/>
      <c r="B26" s="142"/>
      <c r="C26" s="113" t="s">
        <v>3</v>
      </c>
      <c r="D26" s="17"/>
      <c r="E26" s="20"/>
      <c r="F26" s="20"/>
      <c r="G26" s="20"/>
      <c r="H26" s="20"/>
      <c r="I26" s="67"/>
      <c r="J26" s="20"/>
      <c r="K26" s="20"/>
      <c r="L26" s="20"/>
      <c r="M26" s="20"/>
      <c r="N26" s="20"/>
      <c r="O26" s="20"/>
      <c r="P26" s="41"/>
      <c r="Q26" s="40"/>
      <c r="R26" s="40"/>
      <c r="S26" s="40"/>
      <c r="T26" s="42"/>
      <c r="U26" s="75"/>
      <c r="V26" s="42"/>
      <c r="W26" s="42"/>
      <c r="X26" s="81"/>
      <c r="Y26" s="42"/>
      <c r="Z26" s="42"/>
      <c r="AA26" s="43"/>
      <c r="AB26" s="57"/>
      <c r="AC26" s="57"/>
      <c r="AD26" s="57"/>
      <c r="AE26" s="57"/>
      <c r="AF26" s="63"/>
      <c r="AG26" s="57"/>
      <c r="AH26" s="63"/>
      <c r="AI26" s="59"/>
      <c r="AJ26" s="59"/>
      <c r="AK26" s="59"/>
      <c r="AL26" s="59"/>
      <c r="AM26" s="59"/>
      <c r="AN26" s="92"/>
      <c r="AO26" s="87"/>
      <c r="AP26" s="60"/>
      <c r="AQ26" s="94"/>
      <c r="AR26" s="116"/>
      <c r="AS26" s="117"/>
      <c r="AT26" s="117"/>
      <c r="AU26" s="117"/>
      <c r="AV26" s="116"/>
      <c r="AW26" s="117"/>
      <c r="AX26" s="118"/>
      <c r="AY26" s="116"/>
      <c r="AZ26" s="119"/>
      <c r="BA26" s="117"/>
      <c r="BB26" s="117"/>
      <c r="BC26" s="125"/>
      <c r="BD26" s="136"/>
      <c r="HY26"/>
      <c r="HZ26"/>
      <c r="IA26"/>
    </row>
    <row r="27" spans="1:235" s="6" customFormat="1" ht="183.75" customHeight="1">
      <c r="A27" s="145"/>
      <c r="B27" s="142"/>
      <c r="C27" s="113" t="s">
        <v>3</v>
      </c>
      <c r="D27" s="17">
        <v>90.4</v>
      </c>
      <c r="E27" s="17">
        <v>222</v>
      </c>
      <c r="F27" s="24">
        <v>137.30000000000001</v>
      </c>
      <c r="G27" s="24">
        <v>138.19999999999999</v>
      </c>
      <c r="H27" s="25">
        <v>113.8</v>
      </c>
      <c r="I27" s="68">
        <v>99.4</v>
      </c>
      <c r="J27" s="19">
        <v>98.5</v>
      </c>
      <c r="K27" s="19">
        <v>97.3</v>
      </c>
      <c r="L27" s="15">
        <v>90.2</v>
      </c>
      <c r="M27" s="15">
        <v>95.4</v>
      </c>
      <c r="N27" s="15">
        <v>91.9</v>
      </c>
      <c r="O27" s="27">
        <v>96.5</v>
      </c>
      <c r="P27" s="36">
        <v>37.799999999999997</v>
      </c>
      <c r="Q27" s="39">
        <v>44.5</v>
      </c>
      <c r="R27" s="39">
        <v>89.7</v>
      </c>
      <c r="S27" s="39">
        <v>81.599999999999994</v>
      </c>
      <c r="T27" s="37">
        <v>75.2</v>
      </c>
      <c r="U27" s="74">
        <v>82.1</v>
      </c>
      <c r="V27" s="37">
        <v>76</v>
      </c>
      <c r="W27" s="37">
        <v>77.099999999999994</v>
      </c>
      <c r="X27" s="80">
        <v>83.5</v>
      </c>
      <c r="Y27" s="45">
        <v>79.3</v>
      </c>
      <c r="Z27" s="45">
        <v>79.2</v>
      </c>
      <c r="AA27" s="46">
        <v>86.7</v>
      </c>
      <c r="AB27" s="57">
        <v>120</v>
      </c>
      <c r="AC27" s="57">
        <v>118.2</v>
      </c>
      <c r="AD27" s="57">
        <v>65.7</v>
      </c>
      <c r="AE27" s="57">
        <v>73.599999999999994</v>
      </c>
      <c r="AF27" s="63" t="s">
        <v>50</v>
      </c>
      <c r="AG27" s="57">
        <v>81.099999999999994</v>
      </c>
      <c r="AH27" s="63" t="s">
        <v>50</v>
      </c>
      <c r="AI27" s="59">
        <v>100.3</v>
      </c>
      <c r="AJ27" s="59">
        <v>105.7</v>
      </c>
      <c r="AK27" s="59">
        <v>108.3</v>
      </c>
      <c r="AL27" s="59">
        <v>125.5</v>
      </c>
      <c r="AM27" s="59">
        <v>127.1</v>
      </c>
      <c r="AN27" s="92">
        <v>130.9</v>
      </c>
      <c r="AO27" s="90" t="s">
        <v>63</v>
      </c>
      <c r="AP27" s="60">
        <f>AB27*P27*D27/10000</f>
        <v>41.00544</v>
      </c>
      <c r="AQ27" s="94">
        <f>AC27*Q27*E27/10000</f>
        <v>116.76978000000001</v>
      </c>
      <c r="AR27" s="116">
        <v>103.3</v>
      </c>
      <c r="AS27" s="117">
        <v>130.5</v>
      </c>
      <c r="AT27" s="117">
        <v>105</v>
      </c>
      <c r="AU27" s="117">
        <v>125.4</v>
      </c>
      <c r="AV27" s="116">
        <v>121.5</v>
      </c>
      <c r="AW27" s="117">
        <v>140.30000000000001</v>
      </c>
      <c r="AX27" s="118">
        <v>132.9</v>
      </c>
      <c r="AY27" s="116">
        <v>131.5</v>
      </c>
      <c r="AZ27" s="119">
        <v>125.9</v>
      </c>
      <c r="BA27" s="117">
        <v>123.5</v>
      </c>
      <c r="BB27" s="117">
        <v>117.2</v>
      </c>
      <c r="BC27" s="125">
        <v>117.2</v>
      </c>
      <c r="BD27" s="126" t="s">
        <v>84</v>
      </c>
      <c r="HY27"/>
      <c r="HZ27"/>
      <c r="IA27"/>
    </row>
    <row r="28" spans="1:235" s="6" customFormat="1" ht="49.5" hidden="1" customHeight="1">
      <c r="A28" s="12"/>
      <c r="B28" s="112" t="s">
        <v>24</v>
      </c>
      <c r="C28" s="113" t="s">
        <v>3</v>
      </c>
      <c r="D28" s="17"/>
      <c r="E28" s="20"/>
      <c r="F28" s="20"/>
      <c r="G28" s="20"/>
      <c r="H28" s="20"/>
      <c r="I28" s="67"/>
      <c r="J28" s="20"/>
      <c r="K28" s="20"/>
      <c r="L28" s="20"/>
      <c r="M28" s="20"/>
      <c r="N28" s="20"/>
      <c r="O28" s="20"/>
      <c r="P28" s="41"/>
      <c r="Q28" s="40"/>
      <c r="R28" s="40"/>
      <c r="S28" s="40"/>
      <c r="T28" s="42"/>
      <c r="U28" s="75"/>
      <c r="V28" s="42"/>
      <c r="W28" s="42"/>
      <c r="X28" s="81"/>
      <c r="Y28" s="42"/>
      <c r="Z28" s="42"/>
      <c r="AA28" s="43"/>
      <c r="AB28" s="57"/>
      <c r="AC28" s="57"/>
      <c r="AD28" s="57"/>
      <c r="AE28" s="57"/>
      <c r="AF28" s="63"/>
      <c r="AG28" s="57"/>
      <c r="AH28" s="63"/>
      <c r="AI28" s="59"/>
      <c r="AJ28" s="59"/>
      <c r="AK28" s="59"/>
      <c r="AL28" s="59"/>
      <c r="AM28" s="59"/>
      <c r="AN28" s="92"/>
      <c r="AO28" s="87"/>
      <c r="AP28" s="60"/>
      <c r="AQ28" s="94">
        <f t="shared" ref="AQ28:AQ33" si="2">AC28*Q28*E28/10000</f>
        <v>0</v>
      </c>
      <c r="AR28" s="116"/>
      <c r="AS28" s="117"/>
      <c r="AT28" s="117"/>
      <c r="AU28" s="117"/>
      <c r="AV28" s="116"/>
      <c r="AW28" s="117"/>
      <c r="AX28" s="118"/>
      <c r="AY28" s="116"/>
      <c r="AZ28" s="119"/>
      <c r="BA28" s="117"/>
      <c r="BB28" s="117"/>
      <c r="BC28" s="125"/>
      <c r="BD28" s="136"/>
      <c r="HY28"/>
      <c r="HZ28"/>
      <c r="IA28"/>
    </row>
    <row r="29" spans="1:235" s="6" customFormat="1" ht="45" hidden="1" customHeight="1">
      <c r="A29" s="12"/>
      <c r="B29" s="112" t="s">
        <v>25</v>
      </c>
      <c r="C29" s="113" t="s">
        <v>3</v>
      </c>
      <c r="D29" s="17"/>
      <c r="E29" s="20"/>
      <c r="F29" s="20"/>
      <c r="G29" s="20"/>
      <c r="H29" s="20"/>
      <c r="I29" s="67"/>
      <c r="J29" s="20"/>
      <c r="K29" s="20"/>
      <c r="L29" s="20"/>
      <c r="M29" s="20"/>
      <c r="N29" s="20"/>
      <c r="O29" s="20"/>
      <c r="P29" s="41"/>
      <c r="Q29" s="40"/>
      <c r="R29" s="40"/>
      <c r="S29" s="40"/>
      <c r="T29" s="42"/>
      <c r="U29" s="75"/>
      <c r="V29" s="42"/>
      <c r="W29" s="42"/>
      <c r="X29" s="81"/>
      <c r="Y29" s="42"/>
      <c r="Z29" s="42"/>
      <c r="AA29" s="43"/>
      <c r="AB29" s="57"/>
      <c r="AC29" s="57"/>
      <c r="AD29" s="57"/>
      <c r="AE29" s="57"/>
      <c r="AF29" s="63"/>
      <c r="AG29" s="57"/>
      <c r="AH29" s="63"/>
      <c r="AI29" s="59"/>
      <c r="AJ29" s="59"/>
      <c r="AK29" s="59"/>
      <c r="AL29" s="59"/>
      <c r="AM29" s="59"/>
      <c r="AN29" s="92"/>
      <c r="AO29" s="87"/>
      <c r="AP29" s="60"/>
      <c r="AQ29" s="94">
        <f t="shared" si="2"/>
        <v>0</v>
      </c>
      <c r="AR29" s="116"/>
      <c r="AS29" s="117"/>
      <c r="AT29" s="117"/>
      <c r="AU29" s="117"/>
      <c r="AV29" s="116"/>
      <c r="AW29" s="117"/>
      <c r="AX29" s="118"/>
      <c r="AY29" s="116"/>
      <c r="AZ29" s="119"/>
      <c r="BA29" s="117"/>
      <c r="BB29" s="117"/>
      <c r="BC29" s="125"/>
      <c r="BD29" s="136"/>
      <c r="HY29"/>
      <c r="HZ29"/>
      <c r="IA29"/>
    </row>
    <row r="30" spans="1:235" s="6" customFormat="1" ht="49.5" hidden="1" customHeight="1">
      <c r="A30" s="12"/>
      <c r="B30" s="112" t="s">
        <v>24</v>
      </c>
      <c r="C30" s="113" t="s">
        <v>3</v>
      </c>
      <c r="D30" s="17"/>
      <c r="E30" s="20"/>
      <c r="F30" s="20"/>
      <c r="G30" s="20"/>
      <c r="H30" s="20"/>
      <c r="I30" s="67"/>
      <c r="J30" s="20"/>
      <c r="K30" s="20"/>
      <c r="L30" s="20"/>
      <c r="M30" s="20"/>
      <c r="N30" s="20"/>
      <c r="O30" s="20"/>
      <c r="P30" s="41"/>
      <c r="Q30" s="40"/>
      <c r="R30" s="40"/>
      <c r="S30" s="40"/>
      <c r="T30" s="42"/>
      <c r="U30" s="75"/>
      <c r="V30" s="42"/>
      <c r="W30" s="42"/>
      <c r="X30" s="81"/>
      <c r="Y30" s="42"/>
      <c r="Z30" s="42"/>
      <c r="AA30" s="43"/>
      <c r="AB30" s="57"/>
      <c r="AC30" s="57"/>
      <c r="AD30" s="57"/>
      <c r="AE30" s="57"/>
      <c r="AF30" s="63"/>
      <c r="AG30" s="57"/>
      <c r="AH30" s="63"/>
      <c r="AI30" s="59"/>
      <c r="AJ30" s="59"/>
      <c r="AK30" s="59"/>
      <c r="AL30" s="59"/>
      <c r="AM30" s="59"/>
      <c r="AN30" s="92"/>
      <c r="AO30" s="87"/>
      <c r="AP30" s="60"/>
      <c r="AQ30" s="94">
        <f t="shared" si="2"/>
        <v>0</v>
      </c>
      <c r="AR30" s="116"/>
      <c r="AS30" s="117"/>
      <c r="AT30" s="117"/>
      <c r="AU30" s="117"/>
      <c r="AV30" s="116"/>
      <c r="AW30" s="117"/>
      <c r="AX30" s="118"/>
      <c r="AY30" s="116"/>
      <c r="AZ30" s="119"/>
      <c r="BA30" s="117"/>
      <c r="BB30" s="117"/>
      <c r="BC30" s="125"/>
      <c r="BD30" s="136"/>
      <c r="HX30"/>
      <c r="HY30"/>
      <c r="HZ30"/>
    </row>
    <row r="31" spans="1:235" s="6" customFormat="1" ht="45" hidden="1" customHeight="1">
      <c r="A31" s="12"/>
      <c r="B31" s="112" t="s">
        <v>25</v>
      </c>
      <c r="C31" s="113" t="s">
        <v>3</v>
      </c>
      <c r="D31" s="17"/>
      <c r="E31" s="20"/>
      <c r="F31" s="20"/>
      <c r="G31" s="20"/>
      <c r="H31" s="20"/>
      <c r="I31" s="67"/>
      <c r="J31" s="20"/>
      <c r="K31" s="20"/>
      <c r="L31" s="20"/>
      <c r="M31" s="20"/>
      <c r="N31" s="20"/>
      <c r="O31" s="20"/>
      <c r="P31" s="41"/>
      <c r="Q31" s="40"/>
      <c r="R31" s="40"/>
      <c r="S31" s="40"/>
      <c r="T31" s="42"/>
      <c r="U31" s="75"/>
      <c r="V31" s="42"/>
      <c r="W31" s="42"/>
      <c r="X31" s="81"/>
      <c r="Y31" s="42"/>
      <c r="Z31" s="42"/>
      <c r="AA31" s="43"/>
      <c r="AB31" s="57"/>
      <c r="AC31" s="57"/>
      <c r="AD31" s="57"/>
      <c r="AE31" s="57"/>
      <c r="AF31" s="63"/>
      <c r="AG31" s="57"/>
      <c r="AH31" s="63"/>
      <c r="AI31" s="59"/>
      <c r="AJ31" s="59"/>
      <c r="AK31" s="59"/>
      <c r="AL31" s="59"/>
      <c r="AM31" s="59"/>
      <c r="AN31" s="92"/>
      <c r="AO31" s="87"/>
      <c r="AP31" s="60"/>
      <c r="AQ31" s="94">
        <f t="shared" si="2"/>
        <v>0</v>
      </c>
      <c r="AR31" s="116"/>
      <c r="AS31" s="117"/>
      <c r="AT31" s="117"/>
      <c r="AU31" s="117"/>
      <c r="AV31" s="116"/>
      <c r="AW31" s="117"/>
      <c r="AX31" s="118"/>
      <c r="AY31" s="116"/>
      <c r="AZ31" s="119"/>
      <c r="BA31" s="117"/>
      <c r="BB31" s="117"/>
      <c r="BC31" s="125"/>
      <c r="BD31" s="136"/>
      <c r="HX31"/>
      <c r="HY31"/>
      <c r="HZ31"/>
    </row>
    <row r="32" spans="1:235" s="5" customFormat="1" ht="132.75" customHeight="1">
      <c r="A32" s="12">
        <v>21</v>
      </c>
      <c r="B32" s="107" t="s">
        <v>10</v>
      </c>
      <c r="C32" s="113" t="s">
        <v>3</v>
      </c>
      <c r="D32" s="17">
        <v>95.4</v>
      </c>
      <c r="E32" s="17">
        <v>91.5</v>
      </c>
      <c r="F32" s="24">
        <v>89.1</v>
      </c>
      <c r="G32" s="24">
        <v>89.2</v>
      </c>
      <c r="H32" s="26">
        <v>90.1</v>
      </c>
      <c r="I32" s="65">
        <v>90.2</v>
      </c>
      <c r="J32" s="18">
        <v>90.1</v>
      </c>
      <c r="K32" s="18">
        <v>90.4</v>
      </c>
      <c r="L32" s="18">
        <v>90.6</v>
      </c>
      <c r="M32" s="18">
        <v>90.7</v>
      </c>
      <c r="N32" s="18">
        <v>91.5</v>
      </c>
      <c r="O32" s="27">
        <v>93.1</v>
      </c>
      <c r="P32" s="36">
        <v>92.7</v>
      </c>
      <c r="Q32" s="40">
        <v>95.8</v>
      </c>
      <c r="R32" s="40">
        <v>98.5</v>
      </c>
      <c r="S32" s="40">
        <v>100.4</v>
      </c>
      <c r="T32" s="42">
        <v>101.1</v>
      </c>
      <c r="U32" s="75">
        <v>102.8</v>
      </c>
      <c r="V32" s="42">
        <v>104.2</v>
      </c>
      <c r="W32" s="37">
        <v>105.5</v>
      </c>
      <c r="X32" s="80">
        <v>106.6</v>
      </c>
      <c r="Y32" s="37">
        <v>107.4</v>
      </c>
      <c r="Z32" s="37">
        <v>109.1</v>
      </c>
      <c r="AA32" s="38">
        <v>110.1</v>
      </c>
      <c r="AB32" s="57">
        <v>112.8</v>
      </c>
      <c r="AC32" s="57">
        <v>112.1</v>
      </c>
      <c r="AD32" s="57">
        <v>112.7</v>
      </c>
      <c r="AE32" s="57">
        <v>110.1</v>
      </c>
      <c r="AF32" s="63">
        <v>2</v>
      </c>
      <c r="AG32" s="57">
        <v>108.6</v>
      </c>
      <c r="AH32" s="63">
        <v>4</v>
      </c>
      <c r="AI32" s="59">
        <v>106.5</v>
      </c>
      <c r="AJ32" s="59">
        <v>105</v>
      </c>
      <c r="AK32" s="59">
        <v>104.2</v>
      </c>
      <c r="AL32" s="59">
        <v>103.4</v>
      </c>
      <c r="AM32" s="59">
        <v>102.6</v>
      </c>
      <c r="AN32" s="92">
        <v>101.5</v>
      </c>
      <c r="AO32" s="90">
        <v>100.7</v>
      </c>
      <c r="AP32" s="60">
        <f>AB32*Q32*E32/10000</f>
        <v>98.877095999999995</v>
      </c>
      <c r="AQ32" s="94">
        <f t="shared" si="2"/>
        <v>98.263496999999987</v>
      </c>
      <c r="AR32" s="116">
        <v>101.1</v>
      </c>
      <c r="AS32" s="117">
        <v>100</v>
      </c>
      <c r="AT32" s="117">
        <v>98.7</v>
      </c>
      <c r="AU32" s="117">
        <v>100.2</v>
      </c>
      <c r="AV32" s="116">
        <v>102</v>
      </c>
      <c r="AW32" s="117">
        <v>103.9</v>
      </c>
      <c r="AX32" s="118">
        <v>105.4</v>
      </c>
      <c r="AY32" s="116">
        <v>107</v>
      </c>
      <c r="AZ32" s="119">
        <v>108.2</v>
      </c>
      <c r="BA32" s="117">
        <v>108.7</v>
      </c>
      <c r="BB32" s="117">
        <v>108.6</v>
      </c>
      <c r="BC32" s="125">
        <v>108.6</v>
      </c>
      <c r="BD32" s="136">
        <v>108.9</v>
      </c>
      <c r="HY32"/>
      <c r="HZ32"/>
      <c r="IA32"/>
    </row>
    <row r="33" spans="1:235" s="5" customFormat="1" ht="131.25" customHeight="1">
      <c r="A33" s="12">
        <v>22</v>
      </c>
      <c r="B33" s="107" t="s">
        <v>11</v>
      </c>
      <c r="C33" s="113" t="s">
        <v>3</v>
      </c>
      <c r="D33" s="17">
        <v>94</v>
      </c>
      <c r="E33" s="17">
        <v>93.6</v>
      </c>
      <c r="F33" s="24">
        <v>92.3</v>
      </c>
      <c r="G33" s="24">
        <v>92.7</v>
      </c>
      <c r="H33" s="26">
        <v>92.9</v>
      </c>
      <c r="I33" s="65">
        <v>94.1</v>
      </c>
      <c r="J33" s="18">
        <v>95.4</v>
      </c>
      <c r="K33" s="18">
        <v>96.6</v>
      </c>
      <c r="L33" s="18">
        <v>96.3</v>
      </c>
      <c r="M33" s="18">
        <v>96.3</v>
      </c>
      <c r="N33" s="18">
        <v>95.6</v>
      </c>
      <c r="O33" s="27">
        <v>96.4</v>
      </c>
      <c r="P33" s="36">
        <v>104.1</v>
      </c>
      <c r="Q33" s="40">
        <v>105.9</v>
      </c>
      <c r="R33" s="40">
        <v>105.2</v>
      </c>
      <c r="S33" s="40">
        <v>104.7</v>
      </c>
      <c r="T33" s="42">
        <v>105.7</v>
      </c>
      <c r="U33" s="75">
        <v>104.5</v>
      </c>
      <c r="V33" s="42">
        <v>104.1</v>
      </c>
      <c r="W33" s="42">
        <v>105.8</v>
      </c>
      <c r="X33" s="81">
        <v>105.8</v>
      </c>
      <c r="Y33" s="42">
        <v>106.1</v>
      </c>
      <c r="Z33" s="42">
        <v>106.8</v>
      </c>
      <c r="AA33" s="43">
        <v>107.6</v>
      </c>
      <c r="AB33" s="57">
        <v>108.5</v>
      </c>
      <c r="AC33" s="57">
        <v>105.8</v>
      </c>
      <c r="AD33" s="57">
        <v>104.1</v>
      </c>
      <c r="AE33" s="57">
        <v>104.5</v>
      </c>
      <c r="AF33" s="63">
        <v>4</v>
      </c>
      <c r="AG33" s="57">
        <v>104.3</v>
      </c>
      <c r="AH33" s="63">
        <v>5</v>
      </c>
      <c r="AI33" s="59">
        <v>104.8</v>
      </c>
      <c r="AJ33" s="59">
        <v>104.2</v>
      </c>
      <c r="AK33" s="59">
        <v>103.9</v>
      </c>
      <c r="AL33" s="59">
        <v>103.9</v>
      </c>
      <c r="AM33" s="59">
        <v>103.8</v>
      </c>
      <c r="AN33" s="92">
        <v>103.4</v>
      </c>
      <c r="AO33" s="90">
        <v>103.4</v>
      </c>
      <c r="AP33" s="60">
        <f>AB33*Q33*E33/10000</f>
        <v>107.547804</v>
      </c>
      <c r="AQ33" s="94">
        <f t="shared" si="2"/>
        <v>104.8714992</v>
      </c>
      <c r="AR33" s="116">
        <v>111.7</v>
      </c>
      <c r="AS33" s="117">
        <v>115.2</v>
      </c>
      <c r="AT33" s="117">
        <v>112.4</v>
      </c>
      <c r="AU33" s="117">
        <v>110.7</v>
      </c>
      <c r="AV33" s="116">
        <v>110</v>
      </c>
      <c r="AW33" s="117">
        <v>109.2</v>
      </c>
      <c r="AX33" s="118">
        <v>107.6</v>
      </c>
      <c r="AY33" s="116">
        <v>108.3</v>
      </c>
      <c r="AZ33" s="119">
        <v>107.1</v>
      </c>
      <c r="BA33" s="117">
        <v>106</v>
      </c>
      <c r="BB33" s="117">
        <v>106.4</v>
      </c>
      <c r="BC33" s="125">
        <v>106.4</v>
      </c>
      <c r="BD33" s="136">
        <v>106.3</v>
      </c>
      <c r="HY33"/>
      <c r="HZ33"/>
      <c r="IA33"/>
    </row>
    <row r="34" spans="1:235" s="5" customFormat="1" ht="163.5" customHeight="1">
      <c r="A34" s="12">
        <v>23</v>
      </c>
      <c r="B34" s="107" t="s">
        <v>12</v>
      </c>
      <c r="C34" s="113" t="s">
        <v>13</v>
      </c>
      <c r="D34" s="17">
        <v>102.4</v>
      </c>
      <c r="E34" s="17">
        <v>103.6</v>
      </c>
      <c r="F34" s="24">
        <v>104.7</v>
      </c>
      <c r="G34" s="24">
        <v>105.6</v>
      </c>
      <c r="H34" s="25">
        <v>105.7</v>
      </c>
      <c r="I34" s="65">
        <v>105.9</v>
      </c>
      <c r="J34" s="19">
        <v>106.8</v>
      </c>
      <c r="K34" s="19">
        <v>106.9</v>
      </c>
      <c r="L34" s="19">
        <v>106.9</v>
      </c>
      <c r="M34" s="19">
        <v>106.6</v>
      </c>
      <c r="N34" s="19">
        <v>107.1</v>
      </c>
      <c r="O34" s="27">
        <v>107.6</v>
      </c>
      <c r="P34" s="36">
        <v>102</v>
      </c>
      <c r="Q34" s="40">
        <v>103</v>
      </c>
      <c r="R34" s="40">
        <v>103.5</v>
      </c>
      <c r="S34" s="40">
        <v>103.9</v>
      </c>
      <c r="T34" s="42">
        <v>104.1</v>
      </c>
      <c r="U34" s="75">
        <v>104.8</v>
      </c>
      <c r="V34" s="42">
        <v>105.7</v>
      </c>
      <c r="W34" s="42">
        <v>106.5</v>
      </c>
      <c r="X34" s="81">
        <v>107.4</v>
      </c>
      <c r="Y34" s="37">
        <v>107.8</v>
      </c>
      <c r="Z34" s="37">
        <v>108.9</v>
      </c>
      <c r="AA34" s="38">
        <v>110.6</v>
      </c>
      <c r="AB34" s="57">
        <v>102.6</v>
      </c>
      <c r="AC34" s="57">
        <v>103.3</v>
      </c>
      <c r="AD34" s="57">
        <v>104.1</v>
      </c>
      <c r="AE34" s="57">
        <v>104.6</v>
      </c>
      <c r="AF34" s="63">
        <v>11</v>
      </c>
      <c r="AG34" s="57">
        <v>105</v>
      </c>
      <c r="AH34" s="63">
        <v>11</v>
      </c>
      <c r="AI34" s="59">
        <v>105.5</v>
      </c>
      <c r="AJ34" s="59">
        <v>105.5</v>
      </c>
      <c r="AK34" s="59">
        <v>105.5</v>
      </c>
      <c r="AL34" s="59">
        <v>105.2</v>
      </c>
      <c r="AM34" s="59">
        <v>105.5</v>
      </c>
      <c r="AN34" s="92">
        <v>106.2</v>
      </c>
      <c r="AO34" s="90">
        <v>106.7</v>
      </c>
      <c r="AP34" s="60">
        <v>-0.2</v>
      </c>
      <c r="AQ34" s="94">
        <f>AC34-104.3</f>
        <v>-1</v>
      </c>
      <c r="AR34" s="116">
        <v>100.3</v>
      </c>
      <c r="AS34" s="117">
        <v>100.6</v>
      </c>
      <c r="AT34" s="117">
        <v>101.2</v>
      </c>
      <c r="AU34" s="117">
        <v>101.7</v>
      </c>
      <c r="AV34" s="116">
        <v>102.3</v>
      </c>
      <c r="AW34" s="117">
        <v>103.3</v>
      </c>
      <c r="AX34" s="118">
        <v>104.8</v>
      </c>
      <c r="AY34" s="116">
        <v>104.8</v>
      </c>
      <c r="AZ34" s="119">
        <v>105.1</v>
      </c>
      <c r="BA34" s="117">
        <v>105.5</v>
      </c>
      <c r="BB34" s="117">
        <v>105.8</v>
      </c>
      <c r="BC34" s="125">
        <v>105.8</v>
      </c>
      <c r="BD34" s="136">
        <v>106.5</v>
      </c>
      <c r="HY34"/>
      <c r="HZ34"/>
      <c r="IA34"/>
    </row>
    <row r="35" spans="1:235" s="5" customFormat="1" ht="165.75" customHeight="1">
      <c r="A35" s="12">
        <v>24</v>
      </c>
      <c r="B35" s="107" t="s">
        <v>14</v>
      </c>
      <c r="C35" s="113" t="s">
        <v>13</v>
      </c>
      <c r="D35" s="17">
        <v>108.3</v>
      </c>
      <c r="E35" s="17">
        <v>107.2</v>
      </c>
      <c r="F35" s="24">
        <v>108.1</v>
      </c>
      <c r="G35" s="24">
        <v>109.9</v>
      </c>
      <c r="H35" s="25">
        <v>110.2</v>
      </c>
      <c r="I35" s="65">
        <v>109.9</v>
      </c>
      <c r="J35" s="19">
        <v>110.7</v>
      </c>
      <c r="K35" s="19">
        <v>111.3</v>
      </c>
      <c r="L35" s="19">
        <v>111.1</v>
      </c>
      <c r="M35" s="19">
        <v>111.2</v>
      </c>
      <c r="N35" s="19">
        <v>111</v>
      </c>
      <c r="O35" s="27">
        <v>111.1</v>
      </c>
      <c r="P35" s="36">
        <v>104.3</v>
      </c>
      <c r="Q35" s="40">
        <v>105.5</v>
      </c>
      <c r="R35" s="40">
        <v>105.7</v>
      </c>
      <c r="S35" s="40">
        <v>106.6</v>
      </c>
      <c r="T35" s="42">
        <v>107</v>
      </c>
      <c r="U35" s="75">
        <v>107.2</v>
      </c>
      <c r="V35" s="42">
        <v>107.6</v>
      </c>
      <c r="W35" s="42">
        <v>107.4</v>
      </c>
      <c r="X35" s="81">
        <v>106.9</v>
      </c>
      <c r="Y35" s="37">
        <v>106.9</v>
      </c>
      <c r="Z35" s="37">
        <v>107</v>
      </c>
      <c r="AA35" s="38">
        <v>108.9</v>
      </c>
      <c r="AB35" s="57">
        <v>104.2</v>
      </c>
      <c r="AC35" s="57">
        <v>105.4</v>
      </c>
      <c r="AD35" s="57">
        <v>105.9</v>
      </c>
      <c r="AE35" s="57">
        <v>105.6</v>
      </c>
      <c r="AF35" s="63">
        <v>4</v>
      </c>
      <c r="AG35" s="57">
        <v>106.6</v>
      </c>
      <c r="AH35" s="63">
        <v>6</v>
      </c>
      <c r="AI35" s="59">
        <v>106.9</v>
      </c>
      <c r="AJ35" s="59">
        <v>107.6</v>
      </c>
      <c r="AK35" s="59">
        <v>108</v>
      </c>
      <c r="AL35" s="59">
        <v>108.1</v>
      </c>
      <c r="AM35" s="59">
        <v>108.3</v>
      </c>
      <c r="AN35" s="92">
        <v>108.6</v>
      </c>
      <c r="AO35" s="90">
        <v>109</v>
      </c>
      <c r="AP35" s="60">
        <v>-4.3</v>
      </c>
      <c r="AQ35" s="94">
        <f>AC35-108.8</f>
        <v>-3.3999999999999915</v>
      </c>
      <c r="AR35" s="116">
        <v>99.1</v>
      </c>
      <c r="AS35" s="117">
        <v>99.1</v>
      </c>
      <c r="AT35" s="117">
        <v>99.7</v>
      </c>
      <c r="AU35" s="117">
        <v>101.6</v>
      </c>
      <c r="AV35" s="116">
        <v>102.4</v>
      </c>
      <c r="AW35" s="117">
        <v>103</v>
      </c>
      <c r="AX35" s="118">
        <v>105.7</v>
      </c>
      <c r="AY35" s="116">
        <v>107.3</v>
      </c>
      <c r="AZ35" s="119">
        <v>108.5</v>
      </c>
      <c r="BA35" s="117">
        <v>108.5</v>
      </c>
      <c r="BB35" s="117">
        <v>108.7</v>
      </c>
      <c r="BC35" s="125">
        <v>108.7</v>
      </c>
      <c r="BD35" s="136">
        <v>109.4</v>
      </c>
      <c r="HY35"/>
      <c r="HZ35"/>
      <c r="IA35"/>
    </row>
    <row r="36" spans="1:235" s="5" customFormat="1" ht="164.25" customHeight="1">
      <c r="A36" s="12">
        <v>25</v>
      </c>
      <c r="B36" s="112" t="s">
        <v>15</v>
      </c>
      <c r="C36" s="113" t="s">
        <v>16</v>
      </c>
      <c r="D36" s="29">
        <v>1.88</v>
      </c>
      <c r="E36" s="29">
        <v>2.2999999999999998</v>
      </c>
      <c r="F36" s="30">
        <v>2.4500000000000002</v>
      </c>
      <c r="G36" s="30">
        <v>2.44</v>
      </c>
      <c r="H36" s="25">
        <v>2.4700000000000002</v>
      </c>
      <c r="I36" s="65">
        <v>2.4</v>
      </c>
      <c r="J36" s="21">
        <v>2.35</v>
      </c>
      <c r="K36" s="21">
        <v>2.14</v>
      </c>
      <c r="L36" s="21">
        <v>2.0299999999999998</v>
      </c>
      <c r="M36" s="21">
        <v>1.97</v>
      </c>
      <c r="N36" s="21">
        <v>1.99</v>
      </c>
      <c r="O36" s="31">
        <v>2.0299999999999998</v>
      </c>
      <c r="P36" s="47">
        <v>2.08</v>
      </c>
      <c r="Q36" s="47">
        <v>2.2400000000000002</v>
      </c>
      <c r="R36" s="47">
        <v>2.16</v>
      </c>
      <c r="S36" s="47">
        <v>2.0699999999999998</v>
      </c>
      <c r="T36" s="48">
        <v>1.94</v>
      </c>
      <c r="U36" s="76">
        <v>1.77</v>
      </c>
      <c r="V36" s="49">
        <v>1.69</v>
      </c>
      <c r="W36" s="49">
        <v>1.53</v>
      </c>
      <c r="X36" s="82">
        <v>1.41</v>
      </c>
      <c r="Y36" s="49">
        <v>1.31</v>
      </c>
      <c r="Z36" s="49">
        <v>1.28</v>
      </c>
      <c r="AA36" s="50">
        <v>1.3</v>
      </c>
      <c r="AB36" s="58">
        <v>1.33</v>
      </c>
      <c r="AC36" s="58">
        <v>1.32</v>
      </c>
      <c r="AD36" s="58">
        <v>1.26</v>
      </c>
      <c r="AE36" s="58">
        <v>1.24</v>
      </c>
      <c r="AF36" s="63">
        <v>2</v>
      </c>
      <c r="AG36" s="58">
        <v>1.2</v>
      </c>
      <c r="AH36" s="63">
        <v>2</v>
      </c>
      <c r="AI36" s="73">
        <v>1.1399999999999999</v>
      </c>
      <c r="AJ36" s="73">
        <v>1.1299999999999999</v>
      </c>
      <c r="AK36" s="73">
        <v>1.07</v>
      </c>
      <c r="AL36" s="73">
        <v>0.99</v>
      </c>
      <c r="AM36" s="73">
        <v>0.94</v>
      </c>
      <c r="AN36" s="93">
        <v>0.94</v>
      </c>
      <c r="AO36" s="88">
        <v>1.01</v>
      </c>
      <c r="AP36" s="61">
        <v>-0.44</v>
      </c>
      <c r="AQ36" s="95">
        <v>-0.47</v>
      </c>
      <c r="AR36" s="116">
        <v>1.01</v>
      </c>
      <c r="AS36" s="120">
        <v>1</v>
      </c>
      <c r="AT36" s="121">
        <v>0.96</v>
      </c>
      <c r="AU36" s="121">
        <v>0.91</v>
      </c>
      <c r="AV36" s="122">
        <v>0.85</v>
      </c>
      <c r="AW36" s="121">
        <v>0.79</v>
      </c>
      <c r="AX36" s="118">
        <v>0.75</v>
      </c>
      <c r="AY36" s="116">
        <v>0.73</v>
      </c>
      <c r="AZ36" s="119">
        <v>0.69</v>
      </c>
      <c r="BA36" s="117">
        <v>0.63</v>
      </c>
      <c r="BB36" s="117">
        <v>0.63</v>
      </c>
      <c r="BC36" s="125">
        <v>0.63</v>
      </c>
      <c r="BD36" s="136">
        <v>0.65</v>
      </c>
      <c r="HY36"/>
      <c r="HZ36"/>
      <c r="IA36"/>
    </row>
    <row r="37" spans="1:235" s="5" customFormat="1" ht="59.25" hidden="1" customHeight="1">
      <c r="A37" s="145">
        <v>26</v>
      </c>
      <c r="B37" s="144" t="s">
        <v>17</v>
      </c>
      <c r="C37" s="113" t="s">
        <v>18</v>
      </c>
      <c r="D37" s="29"/>
      <c r="E37" s="20"/>
      <c r="F37" s="20"/>
      <c r="G37" s="20"/>
      <c r="H37" s="20"/>
      <c r="I37" s="67"/>
      <c r="J37" s="20"/>
      <c r="K37" s="20"/>
      <c r="L37" s="20"/>
      <c r="M37" s="20"/>
      <c r="N37" s="20"/>
      <c r="O37" s="20"/>
      <c r="P37" s="51"/>
      <c r="Q37" s="40"/>
      <c r="R37" s="40"/>
      <c r="S37" s="40"/>
      <c r="T37" s="41"/>
      <c r="U37" s="77"/>
      <c r="V37" s="41"/>
      <c r="W37" s="41"/>
      <c r="X37" s="83"/>
      <c r="Y37" s="41"/>
      <c r="Z37" s="42"/>
      <c r="AA37" s="43"/>
      <c r="AB37" s="57"/>
      <c r="AC37" s="56"/>
      <c r="AD37" s="57"/>
      <c r="AE37" s="57"/>
      <c r="AF37" s="63"/>
      <c r="AG37" s="57"/>
      <c r="AH37" s="63"/>
      <c r="AI37" s="59"/>
      <c r="AJ37" s="59"/>
      <c r="AK37" s="59"/>
      <c r="AL37" s="59"/>
      <c r="AM37" s="59"/>
      <c r="AN37" s="92"/>
      <c r="AO37" s="87"/>
      <c r="AP37" s="60"/>
      <c r="AQ37" s="96"/>
      <c r="AR37" s="98"/>
      <c r="AS37" s="99"/>
      <c r="AT37" s="99"/>
      <c r="AU37" s="99"/>
      <c r="AV37" s="98"/>
      <c r="AW37" s="99"/>
      <c r="AX37" s="100"/>
      <c r="AY37" s="98"/>
      <c r="AZ37" s="103"/>
      <c r="BA37" s="99"/>
      <c r="BB37" s="99"/>
      <c r="BC37" s="104"/>
      <c r="BD37" s="136"/>
      <c r="HY37"/>
      <c r="HZ37"/>
      <c r="IA37"/>
    </row>
    <row r="38" spans="1:235" s="5" customFormat="1" ht="60.75" hidden="1" customHeight="1">
      <c r="A38" s="145"/>
      <c r="B38" s="144"/>
      <c r="C38" s="113" t="s">
        <v>3</v>
      </c>
      <c r="D38" s="29"/>
      <c r="E38" s="20"/>
      <c r="F38" s="20"/>
      <c r="G38" s="20"/>
      <c r="H38" s="20"/>
      <c r="I38" s="67"/>
      <c r="J38" s="20"/>
      <c r="K38" s="20"/>
      <c r="L38" s="20"/>
      <c r="M38" s="20"/>
      <c r="N38" s="20"/>
      <c r="O38" s="20"/>
      <c r="P38" s="51"/>
      <c r="Q38" s="40"/>
      <c r="R38" s="40"/>
      <c r="S38" s="40"/>
      <c r="T38" s="41"/>
      <c r="U38" s="77"/>
      <c r="V38" s="41"/>
      <c r="W38" s="41"/>
      <c r="X38" s="83"/>
      <c r="Y38" s="41"/>
      <c r="Z38" s="42"/>
      <c r="AA38" s="43"/>
      <c r="AB38" s="57"/>
      <c r="AC38" s="56"/>
      <c r="AD38" s="57"/>
      <c r="AE38" s="57"/>
      <c r="AF38" s="63"/>
      <c r="AG38" s="57"/>
      <c r="AH38" s="63"/>
      <c r="AI38" s="59"/>
      <c r="AJ38" s="59"/>
      <c r="AK38" s="59"/>
      <c r="AL38" s="59"/>
      <c r="AM38" s="59"/>
      <c r="AN38" s="92"/>
      <c r="AO38" s="87"/>
      <c r="AP38" s="60"/>
      <c r="AQ38" s="96"/>
      <c r="AR38" s="98"/>
      <c r="AS38" s="99"/>
      <c r="AT38" s="99"/>
      <c r="AU38" s="99"/>
      <c r="AV38" s="98"/>
      <c r="AW38" s="99"/>
      <c r="AX38" s="100"/>
      <c r="AY38" s="98"/>
      <c r="AZ38" s="103"/>
      <c r="BA38" s="99"/>
      <c r="BB38" s="99"/>
      <c r="BC38" s="104"/>
      <c r="BD38" s="136"/>
      <c r="HY38"/>
      <c r="HZ38"/>
      <c r="IA38"/>
    </row>
    <row r="39" spans="1:235" ht="133.5" customHeight="1">
      <c r="A39" s="145">
        <v>27</v>
      </c>
      <c r="B39" s="143" t="s">
        <v>19</v>
      </c>
      <c r="C39" s="115" t="s">
        <v>20</v>
      </c>
      <c r="D39" s="32">
        <v>11169.5</v>
      </c>
      <c r="E39" s="32">
        <v>10837.2</v>
      </c>
      <c r="F39" s="33">
        <v>10998.4</v>
      </c>
      <c r="G39" s="34">
        <v>10976.6</v>
      </c>
      <c r="H39" s="33">
        <v>11004.8</v>
      </c>
      <c r="I39" s="69">
        <v>11140.2</v>
      </c>
      <c r="J39" s="22">
        <v>11249</v>
      </c>
      <c r="K39" s="22">
        <v>11311.1</v>
      </c>
      <c r="L39" s="22">
        <v>11382.6</v>
      </c>
      <c r="M39" s="22">
        <v>11426</v>
      </c>
      <c r="N39" s="22">
        <v>11519.5</v>
      </c>
      <c r="O39" s="35">
        <v>11731.4</v>
      </c>
      <c r="P39" s="39">
        <v>11945.4</v>
      </c>
      <c r="Q39" s="52">
        <v>11896.3</v>
      </c>
      <c r="R39" s="52">
        <v>12228.9</v>
      </c>
      <c r="S39" s="39">
        <v>12414.2</v>
      </c>
      <c r="T39" s="41">
        <v>12567.4</v>
      </c>
      <c r="U39" s="78">
        <v>12761.7</v>
      </c>
      <c r="V39" s="36">
        <v>12877.9</v>
      </c>
      <c r="W39" s="36">
        <v>12969.9</v>
      </c>
      <c r="X39" s="84">
        <v>13033.1</v>
      </c>
      <c r="Y39" s="36">
        <v>13070.3</v>
      </c>
      <c r="Z39" s="37">
        <v>13153.8</v>
      </c>
      <c r="AA39" s="37">
        <v>13339</v>
      </c>
      <c r="AB39" s="57">
        <v>13576.5</v>
      </c>
      <c r="AC39" s="59">
        <v>13489.5</v>
      </c>
      <c r="AD39" s="57">
        <v>13682.8</v>
      </c>
      <c r="AE39" s="57">
        <v>13869.9</v>
      </c>
      <c r="AF39" s="64">
        <v>10</v>
      </c>
      <c r="AG39" s="57">
        <v>13998</v>
      </c>
      <c r="AH39" s="63" t="s">
        <v>50</v>
      </c>
      <c r="AI39" s="59">
        <v>14234.4</v>
      </c>
      <c r="AJ39" s="59">
        <v>14433.6</v>
      </c>
      <c r="AK39" s="59">
        <v>14527.9</v>
      </c>
      <c r="AL39" s="59">
        <v>14603.7</v>
      </c>
      <c r="AM39" s="59">
        <v>14694.6</v>
      </c>
      <c r="AN39" s="56">
        <v>14800.1</v>
      </c>
      <c r="AO39" s="91" t="s">
        <v>64</v>
      </c>
      <c r="AP39" s="60">
        <v>4097.3</v>
      </c>
      <c r="AQ39" s="94">
        <v>4168.5</v>
      </c>
      <c r="AR39" s="99">
        <v>15550.9</v>
      </c>
      <c r="AS39" s="99">
        <v>15489.3</v>
      </c>
      <c r="AT39" s="101">
        <v>15791.2</v>
      </c>
      <c r="AU39" s="101">
        <v>15863.9</v>
      </c>
      <c r="AV39" s="99">
        <v>16076</v>
      </c>
      <c r="AW39" s="101">
        <v>16244.6</v>
      </c>
      <c r="AX39" s="101">
        <v>16419.400000000001</v>
      </c>
      <c r="AY39" s="98">
        <v>16468</v>
      </c>
      <c r="AZ39" s="103">
        <v>16507.3</v>
      </c>
      <c r="BA39" s="99">
        <v>16622.7</v>
      </c>
      <c r="BB39" s="99">
        <v>16722.5</v>
      </c>
      <c r="BC39" s="105" t="s">
        <v>78</v>
      </c>
      <c r="BD39" s="137" t="s">
        <v>99</v>
      </c>
    </row>
    <row r="40" spans="1:235" ht="35.85" hidden="1" customHeight="1">
      <c r="A40" s="145"/>
      <c r="B40" s="143"/>
      <c r="C40" s="115"/>
      <c r="D40" s="32"/>
      <c r="E40" s="32"/>
      <c r="F40" s="33"/>
      <c r="G40" s="34"/>
      <c r="H40" s="33"/>
      <c r="I40" s="69"/>
      <c r="J40" s="22"/>
      <c r="K40" s="22"/>
      <c r="L40" s="22"/>
      <c r="M40" s="22"/>
      <c r="N40" s="22"/>
      <c r="O40" s="35"/>
      <c r="P40" s="39"/>
      <c r="Q40" s="52"/>
      <c r="R40" s="52"/>
      <c r="S40" s="39">
        <f>S39-R39</f>
        <v>185.30000000000109</v>
      </c>
      <c r="T40" s="41">
        <f>T39-S39</f>
        <v>153.19999999999891</v>
      </c>
      <c r="U40" s="78">
        <v>194.30000000000109</v>
      </c>
      <c r="V40" s="36">
        <v>116.19999999999891</v>
      </c>
      <c r="W40" s="36">
        <v>92</v>
      </c>
      <c r="X40" s="85">
        <v>130.1</v>
      </c>
      <c r="Y40" s="36">
        <v>120</v>
      </c>
      <c r="Z40" s="37"/>
      <c r="AA40" s="38"/>
      <c r="AB40" s="57"/>
      <c r="AC40" s="59"/>
      <c r="AD40" s="57"/>
      <c r="AE40" s="57"/>
      <c r="AF40" s="63"/>
      <c r="AG40" s="57"/>
      <c r="AH40" s="63"/>
      <c r="AI40" s="59"/>
      <c r="AJ40" s="59"/>
      <c r="AK40" s="59"/>
      <c r="AL40" s="59"/>
      <c r="AM40" s="59"/>
      <c r="AN40" s="92"/>
      <c r="AO40" s="90"/>
      <c r="AP40" s="60"/>
      <c r="AQ40" s="96"/>
      <c r="AR40" s="99"/>
      <c r="AS40" s="99"/>
      <c r="AT40" s="99"/>
      <c r="AU40" s="99"/>
      <c r="AV40" s="99"/>
      <c r="AW40" s="99"/>
      <c r="AX40" s="100"/>
      <c r="AY40" s="98"/>
      <c r="AZ40" s="103"/>
      <c r="BA40" s="99"/>
      <c r="BB40" s="99"/>
      <c r="BC40" s="105"/>
      <c r="BD40" s="137"/>
    </row>
    <row r="41" spans="1:235" ht="126.75" customHeight="1">
      <c r="A41" s="145"/>
      <c r="B41" s="143"/>
      <c r="C41" s="115" t="s">
        <v>3</v>
      </c>
      <c r="D41" s="28">
        <v>114.8</v>
      </c>
      <c r="E41" s="28">
        <v>111.2</v>
      </c>
      <c r="F41" s="16">
        <v>111.9</v>
      </c>
      <c r="G41" s="24">
        <v>110.2</v>
      </c>
      <c r="H41" s="16">
        <v>109.4</v>
      </c>
      <c r="I41" s="68">
        <v>108.9</v>
      </c>
      <c r="J41" s="15">
        <v>108.5</v>
      </c>
      <c r="K41" s="15">
        <v>108.2</v>
      </c>
      <c r="L41" s="15">
        <v>107.9</v>
      </c>
      <c r="M41" s="15">
        <v>107.6</v>
      </c>
      <c r="N41" s="15">
        <v>107.8</v>
      </c>
      <c r="O41" s="27">
        <v>107.7</v>
      </c>
      <c r="P41" s="39">
        <v>107.6</v>
      </c>
      <c r="Q41" s="52">
        <v>110.7</v>
      </c>
      <c r="R41" s="52">
        <v>112.5</v>
      </c>
      <c r="S41" s="47">
        <v>113.9</v>
      </c>
      <c r="T41" s="42">
        <v>115</v>
      </c>
      <c r="U41" s="74">
        <v>115.4</v>
      </c>
      <c r="V41" s="37">
        <v>115.4</v>
      </c>
      <c r="W41" s="37">
        <v>115.5</v>
      </c>
      <c r="X41" s="80">
        <v>115.3</v>
      </c>
      <c r="Y41" s="37">
        <v>115.2</v>
      </c>
      <c r="Z41" s="37">
        <v>115.1</v>
      </c>
      <c r="AA41" s="38">
        <v>113.7</v>
      </c>
      <c r="AB41" s="57">
        <v>113.3</v>
      </c>
      <c r="AC41" s="59">
        <v>113</v>
      </c>
      <c r="AD41" s="57">
        <v>111.6</v>
      </c>
      <c r="AE41" s="57">
        <v>111.7</v>
      </c>
      <c r="AF41" s="63">
        <v>7</v>
      </c>
      <c r="AG41" s="57">
        <v>111.5</v>
      </c>
      <c r="AH41" s="63" t="s">
        <v>50</v>
      </c>
      <c r="AI41" s="59">
        <v>111.8</v>
      </c>
      <c r="AJ41" s="59">
        <v>112.4</v>
      </c>
      <c r="AK41" s="59">
        <v>112.4</v>
      </c>
      <c r="AL41" s="59">
        <v>112.5</v>
      </c>
      <c r="AM41" s="59">
        <v>112.9</v>
      </c>
      <c r="AN41" s="92">
        <v>113</v>
      </c>
      <c r="AO41" s="90" t="s">
        <v>65</v>
      </c>
      <c r="AP41" s="60">
        <v>143.19999999999999</v>
      </c>
      <c r="AQ41" s="94">
        <v>143.69999999999999</v>
      </c>
      <c r="AR41" s="117">
        <v>115</v>
      </c>
      <c r="AS41" s="117">
        <v>115.1</v>
      </c>
      <c r="AT41" s="117">
        <v>115.7</v>
      </c>
      <c r="AU41" s="117">
        <v>115.1</v>
      </c>
      <c r="AV41" s="117">
        <v>115.8</v>
      </c>
      <c r="AW41" s="117">
        <v>115.4</v>
      </c>
      <c r="AX41" s="118">
        <v>115.3</v>
      </c>
      <c r="AY41" s="116">
        <v>115</v>
      </c>
      <c r="AZ41" s="119">
        <v>114.8</v>
      </c>
      <c r="BA41" s="117">
        <v>115</v>
      </c>
      <c r="BB41" s="117">
        <v>114.9</v>
      </c>
      <c r="BC41" s="126" t="s">
        <v>79</v>
      </c>
      <c r="BD41" s="138" t="s">
        <v>79</v>
      </c>
    </row>
    <row r="42" spans="1:235" ht="120.75" customHeight="1">
      <c r="A42" s="145">
        <v>28</v>
      </c>
      <c r="B42" s="143" t="s">
        <v>21</v>
      </c>
      <c r="C42" s="115" t="s">
        <v>22</v>
      </c>
      <c r="D42" s="28">
        <v>10.8</v>
      </c>
      <c r="E42" s="17">
        <v>6.4</v>
      </c>
      <c r="F42" s="27">
        <v>6.3</v>
      </c>
      <c r="G42" s="24">
        <v>6</v>
      </c>
      <c r="H42" s="26">
        <v>11.3</v>
      </c>
      <c r="I42" s="65">
        <v>11</v>
      </c>
      <c r="J42" s="23">
        <v>10.199999999999999</v>
      </c>
      <c r="K42" s="23">
        <v>12.8</v>
      </c>
      <c r="L42" s="23">
        <v>10.8</v>
      </c>
      <c r="M42" s="23">
        <v>13.3</v>
      </c>
      <c r="N42" s="23">
        <v>12.6</v>
      </c>
      <c r="O42" s="27">
        <v>5.2</v>
      </c>
      <c r="P42" s="36">
        <v>5.5</v>
      </c>
      <c r="Q42" s="40">
        <v>5.5</v>
      </c>
      <c r="R42" s="40">
        <v>6.6</v>
      </c>
      <c r="S42" s="40">
        <v>6.7</v>
      </c>
      <c r="T42" s="42">
        <v>5.7</v>
      </c>
      <c r="U42" s="75">
        <v>4.7</v>
      </c>
      <c r="V42" s="42">
        <v>4.2</v>
      </c>
      <c r="W42" s="42">
        <v>3.8</v>
      </c>
      <c r="X42" s="81">
        <v>3.7</v>
      </c>
      <c r="Y42" s="37">
        <v>4.8</v>
      </c>
      <c r="Z42" s="37">
        <v>3.8</v>
      </c>
      <c r="AA42" s="38">
        <v>2</v>
      </c>
      <c r="AB42" s="57">
        <v>4.3</v>
      </c>
      <c r="AC42" s="57">
        <v>4</v>
      </c>
      <c r="AD42" s="57">
        <v>4.3</v>
      </c>
      <c r="AE42" s="57">
        <v>5.2</v>
      </c>
      <c r="AF42" s="63">
        <v>2</v>
      </c>
      <c r="AG42" s="57">
        <v>6.1</v>
      </c>
      <c r="AH42" s="63">
        <v>2</v>
      </c>
      <c r="AI42" s="59">
        <v>6</v>
      </c>
      <c r="AJ42" s="59">
        <v>9.3000000000000007</v>
      </c>
      <c r="AK42" s="59">
        <v>8.4</v>
      </c>
      <c r="AL42" s="59">
        <v>9.8000000000000007</v>
      </c>
      <c r="AM42" s="59">
        <v>10.3</v>
      </c>
      <c r="AN42" s="92">
        <v>10.199999999999999</v>
      </c>
      <c r="AO42" s="90">
        <v>13</v>
      </c>
      <c r="AP42" s="60">
        <v>-9.1</v>
      </c>
      <c r="AQ42" s="94">
        <f>AC42-15.6</f>
        <v>-11.6</v>
      </c>
      <c r="AR42" s="116">
        <v>12.5</v>
      </c>
      <c r="AS42" s="117">
        <v>24.6</v>
      </c>
      <c r="AT42" s="120">
        <v>12</v>
      </c>
      <c r="AU42" s="120">
        <v>15.3</v>
      </c>
      <c r="AV42" s="123">
        <v>9.1999999999999993</v>
      </c>
      <c r="AW42" s="120">
        <v>9</v>
      </c>
      <c r="AX42" s="118">
        <v>9.1</v>
      </c>
      <c r="AY42" s="123">
        <v>8.1</v>
      </c>
      <c r="AZ42" s="124">
        <v>7.3</v>
      </c>
      <c r="BA42" s="120">
        <v>16.399999999999999</v>
      </c>
      <c r="BB42" s="120">
        <v>5.7</v>
      </c>
      <c r="BC42" s="125">
        <v>5.7</v>
      </c>
      <c r="BD42" s="136">
        <v>5.6</v>
      </c>
    </row>
    <row r="43" spans="1:235" ht="111" customHeight="1">
      <c r="A43" s="145"/>
      <c r="B43" s="143"/>
      <c r="C43" s="115" t="s">
        <v>81</v>
      </c>
      <c r="D43" s="17">
        <v>93.3</v>
      </c>
      <c r="E43" s="17">
        <v>59.4</v>
      </c>
      <c r="F43" s="27">
        <v>99.2</v>
      </c>
      <c r="G43" s="24">
        <v>95</v>
      </c>
      <c r="H43" s="26">
        <v>190</v>
      </c>
      <c r="I43" s="65">
        <v>97.7</v>
      </c>
      <c r="J43" s="23">
        <v>92.9</v>
      </c>
      <c r="K43" s="23">
        <v>125.3</v>
      </c>
      <c r="L43" s="23">
        <v>84.6</v>
      </c>
      <c r="M43" s="23">
        <v>122.5</v>
      </c>
      <c r="N43" s="23">
        <v>94.6</v>
      </c>
      <c r="O43" s="27">
        <v>41.3</v>
      </c>
      <c r="P43" s="36">
        <v>106.6</v>
      </c>
      <c r="Q43" s="40">
        <v>99.5</v>
      </c>
      <c r="R43" s="40">
        <v>120.3</v>
      </c>
      <c r="S43" s="40">
        <v>100.8</v>
      </c>
      <c r="T43" s="42">
        <v>86.1</v>
      </c>
      <c r="U43" s="75">
        <v>81.5</v>
      </c>
      <c r="V43" s="42">
        <v>89.7</v>
      </c>
      <c r="W43" s="42">
        <v>89.9</v>
      </c>
      <c r="X43" s="81">
        <v>98.9</v>
      </c>
      <c r="Y43" s="37">
        <v>129.1</v>
      </c>
      <c r="Z43" s="37">
        <v>79.400000000000006</v>
      </c>
      <c r="AA43" s="37">
        <v>51.6</v>
      </c>
      <c r="AB43" s="57">
        <v>220</v>
      </c>
      <c r="AC43" s="57">
        <v>92</v>
      </c>
      <c r="AD43" s="57">
        <v>108.4</v>
      </c>
      <c r="AE43" s="57">
        <v>119.3</v>
      </c>
      <c r="AF43" s="63">
        <v>13</v>
      </c>
      <c r="AG43" s="57">
        <v>118.1</v>
      </c>
      <c r="AH43" s="63">
        <v>9</v>
      </c>
      <c r="AI43" s="59">
        <v>99.2</v>
      </c>
      <c r="AJ43" s="59">
        <v>154.1</v>
      </c>
      <c r="AK43" s="59">
        <v>90.6</v>
      </c>
      <c r="AL43" s="59">
        <v>116.1</v>
      </c>
      <c r="AM43" s="59">
        <v>105.1</v>
      </c>
      <c r="AN43" s="92">
        <v>98.8</v>
      </c>
      <c r="AO43" s="90">
        <v>127.7</v>
      </c>
      <c r="AP43" s="62"/>
      <c r="AQ43" s="96"/>
      <c r="AR43" s="116">
        <v>96.2</v>
      </c>
      <c r="AS43" s="117">
        <v>196.8</v>
      </c>
      <c r="AT43" s="117">
        <v>48.6</v>
      </c>
      <c r="AU43" s="117">
        <v>127.7</v>
      </c>
      <c r="AV43" s="116">
        <v>60.1</v>
      </c>
      <c r="AW43" s="117">
        <v>97.9</v>
      </c>
      <c r="AX43" s="118">
        <v>101.8</v>
      </c>
      <c r="AY43" s="116">
        <v>89.1</v>
      </c>
      <c r="AZ43" s="119">
        <v>89.7</v>
      </c>
      <c r="BA43" s="117">
        <v>224.7</v>
      </c>
      <c r="BB43" s="117">
        <v>34.799999999999997</v>
      </c>
      <c r="BC43" s="125">
        <v>34.799999999999997</v>
      </c>
      <c r="BD43" s="136">
        <v>98.9</v>
      </c>
    </row>
    <row r="44" spans="1:235" ht="31.5" hidden="1" customHeight="1">
      <c r="A44"/>
      <c r="B44" s="140" t="s">
        <v>26</v>
      </c>
      <c r="C44" s="141"/>
      <c r="D44" s="13"/>
      <c r="E44" s="13"/>
      <c r="F44" s="13"/>
      <c r="G44" s="13"/>
      <c r="H44" s="13"/>
      <c r="I44" s="70"/>
      <c r="J44" s="13"/>
      <c r="K44" s="13"/>
      <c r="L44" s="13"/>
      <c r="M44" s="13"/>
      <c r="N44" s="13"/>
      <c r="O44" s="13"/>
      <c r="P44" s="13"/>
      <c r="Q44"/>
      <c r="R44"/>
      <c r="S44"/>
      <c r="AB44"/>
      <c r="AC44"/>
      <c r="AD44"/>
      <c r="AE44"/>
      <c r="AF44"/>
      <c r="AG44"/>
      <c r="AH44"/>
      <c r="AI44"/>
      <c r="AJ44"/>
      <c r="AP44"/>
      <c r="AQ44"/>
      <c r="AR44"/>
      <c r="AS44"/>
      <c r="AT44"/>
      <c r="AW44"/>
      <c r="AX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</row>
    <row r="45" spans="1:235" ht="117" customHeight="1">
      <c r="A45" s="9"/>
      <c r="B45" s="97" t="s">
        <v>41</v>
      </c>
      <c r="C45" s="7"/>
      <c r="D45" s="7"/>
      <c r="E45" s="7"/>
      <c r="F45" s="7"/>
      <c r="G45" s="7"/>
      <c r="H45" s="7"/>
      <c r="I45" s="71"/>
      <c r="J45" s="7"/>
      <c r="K45" s="7"/>
      <c r="L45" s="7"/>
      <c r="M45" s="7"/>
      <c r="N45" s="7"/>
      <c r="O45" s="7"/>
      <c r="P45" s="8"/>
    </row>
    <row r="46" spans="1:235" ht="18.75">
      <c r="A46" s="9"/>
      <c r="B46" s="10"/>
      <c r="C46" s="7"/>
      <c r="D46" s="7"/>
      <c r="E46" s="7"/>
      <c r="F46" s="7"/>
      <c r="G46" s="7"/>
      <c r="H46" s="7"/>
      <c r="I46" s="71"/>
      <c r="J46" s="7"/>
      <c r="K46" s="7"/>
      <c r="L46" s="7"/>
      <c r="M46" s="7"/>
      <c r="N46" s="7"/>
      <c r="O46" s="7"/>
      <c r="P46" s="8"/>
    </row>
    <row r="47" spans="1:235" ht="18.75">
      <c r="A47" s="9"/>
      <c r="B47" s="10"/>
      <c r="C47" s="7"/>
      <c r="D47" s="7"/>
      <c r="E47" s="7"/>
      <c r="F47" s="7"/>
      <c r="G47" s="7"/>
      <c r="H47" s="7"/>
      <c r="I47" s="71"/>
      <c r="J47" s="7"/>
      <c r="K47" s="7"/>
      <c r="L47" s="7"/>
      <c r="M47" s="7"/>
      <c r="N47" s="7"/>
      <c r="O47" s="7"/>
      <c r="P47" s="8"/>
    </row>
    <row r="48" spans="1:235" ht="18.75">
      <c r="A48" s="9"/>
      <c r="B48" s="10"/>
      <c r="C48" s="7"/>
      <c r="D48" s="7"/>
      <c r="E48" s="7"/>
      <c r="F48" s="7"/>
      <c r="G48" s="7"/>
      <c r="H48" s="7"/>
      <c r="I48" s="71"/>
      <c r="J48" s="7"/>
      <c r="K48" s="7"/>
      <c r="L48" s="7"/>
      <c r="M48" s="7"/>
      <c r="N48" s="7"/>
      <c r="O48" s="7"/>
      <c r="P48" s="8"/>
    </row>
    <row r="49" spans="1:235" ht="18.75">
      <c r="A49" s="9"/>
      <c r="B49" s="10"/>
      <c r="C49" s="7"/>
      <c r="D49" s="7"/>
      <c r="E49" s="7"/>
      <c r="F49" s="7"/>
      <c r="G49" s="7"/>
      <c r="H49" s="7"/>
      <c r="I49" s="71"/>
      <c r="J49" s="7"/>
      <c r="K49" s="7"/>
      <c r="L49" s="7"/>
      <c r="M49" s="7"/>
      <c r="N49" s="7"/>
      <c r="O49" s="7"/>
      <c r="P49" s="8"/>
    </row>
    <row r="50" spans="1:235" ht="18.75">
      <c r="A50" s="9"/>
      <c r="B50" s="10"/>
      <c r="C50" s="7"/>
      <c r="D50" s="7"/>
      <c r="E50" s="7"/>
      <c r="F50" s="7"/>
      <c r="G50" s="7"/>
      <c r="H50" s="7"/>
      <c r="I50" s="71"/>
      <c r="J50" s="7"/>
      <c r="K50" s="7"/>
      <c r="L50" s="7"/>
      <c r="M50" s="7"/>
      <c r="N50" s="7"/>
      <c r="O50" s="7"/>
      <c r="P50" s="8"/>
    </row>
    <row r="51" spans="1:235" ht="18.75">
      <c r="A51" s="9"/>
      <c r="B51" s="10"/>
      <c r="C51" s="7"/>
      <c r="D51" s="7"/>
      <c r="E51" s="7"/>
      <c r="F51" s="7"/>
      <c r="G51" s="7"/>
      <c r="H51" s="7"/>
      <c r="I51" s="71"/>
      <c r="J51" s="7"/>
      <c r="K51" s="7"/>
      <c r="L51" s="7"/>
      <c r="M51" s="7"/>
      <c r="N51" s="7"/>
      <c r="O51" s="7"/>
      <c r="P51" s="8"/>
    </row>
    <row r="52" spans="1:235" ht="18.75">
      <c r="A52" s="9"/>
      <c r="B52" s="10"/>
      <c r="C52" s="7"/>
      <c r="D52" s="7"/>
      <c r="E52" s="7"/>
      <c r="F52" s="7"/>
      <c r="G52" s="7"/>
      <c r="H52" s="7"/>
      <c r="I52" s="71"/>
      <c r="J52" s="7"/>
      <c r="K52" s="7"/>
      <c r="L52" s="7"/>
      <c r="M52" s="7"/>
      <c r="N52" s="7"/>
      <c r="O52" s="7"/>
      <c r="P52" s="8"/>
    </row>
    <row r="53" spans="1:235" ht="18.75">
      <c r="A53" s="9"/>
      <c r="B53" s="10"/>
      <c r="C53" s="7"/>
      <c r="D53" s="7"/>
      <c r="E53" s="7"/>
      <c r="F53" s="7"/>
      <c r="G53" s="7"/>
      <c r="H53" s="7"/>
      <c r="I53" s="71"/>
      <c r="J53" s="7"/>
      <c r="K53" s="7"/>
      <c r="L53" s="7"/>
      <c r="M53" s="7"/>
      <c r="N53" s="7"/>
      <c r="O53" s="7"/>
      <c r="P53" s="8"/>
    </row>
    <row r="54" spans="1:235" ht="18.75">
      <c r="A54" s="9"/>
      <c r="B54" s="10"/>
      <c r="C54" s="7"/>
      <c r="D54" s="7"/>
      <c r="E54" s="7"/>
      <c r="F54" s="7"/>
      <c r="G54" s="7"/>
      <c r="H54" s="7"/>
      <c r="I54" s="71"/>
      <c r="J54" s="7"/>
      <c r="K54" s="7"/>
      <c r="L54" s="7"/>
      <c r="M54" s="7"/>
      <c r="N54" s="7"/>
      <c r="O54" s="7"/>
      <c r="P54" s="8"/>
    </row>
    <row r="55" spans="1:235" ht="18.75">
      <c r="A55" s="9"/>
      <c r="B55" s="10"/>
      <c r="C55" s="7"/>
      <c r="D55" s="7"/>
      <c r="E55" s="7"/>
      <c r="F55" s="7"/>
      <c r="G55" s="7"/>
      <c r="H55" s="7"/>
      <c r="I55" s="71"/>
      <c r="J55" s="7"/>
      <c r="K55" s="7"/>
      <c r="L55" s="7"/>
      <c r="M55" s="7"/>
      <c r="N55" s="7"/>
      <c r="O55" s="7"/>
      <c r="P55" s="8"/>
    </row>
    <row r="56" spans="1:235" ht="18.75">
      <c r="A56" s="9"/>
      <c r="B56" s="10"/>
      <c r="C56" s="7"/>
      <c r="D56" s="7"/>
      <c r="E56" s="7"/>
      <c r="F56" s="7"/>
      <c r="G56" s="7"/>
      <c r="H56" s="7"/>
      <c r="I56" s="71"/>
      <c r="J56" s="7"/>
      <c r="K56" s="7"/>
      <c r="L56" s="7"/>
      <c r="M56" s="7"/>
      <c r="N56" s="7"/>
      <c r="O56" s="7"/>
      <c r="P56" s="8"/>
    </row>
    <row r="57" spans="1:235" s="1" customFormat="1" ht="18.75">
      <c r="A57" s="9"/>
      <c r="B57" s="10"/>
      <c r="C57" s="7"/>
      <c r="D57" s="7"/>
      <c r="E57" s="7"/>
      <c r="F57" s="7"/>
      <c r="G57" s="7"/>
      <c r="H57" s="7"/>
      <c r="I57" s="71"/>
      <c r="J57" s="7"/>
      <c r="K57" s="7"/>
      <c r="L57" s="7"/>
      <c r="M57" s="7"/>
      <c r="N57" s="7"/>
      <c r="O57" s="7"/>
      <c r="P57" s="8"/>
      <c r="T57" s="14"/>
      <c r="U57" s="79"/>
      <c r="V57" s="14"/>
      <c r="W57" s="14"/>
      <c r="X57" s="86"/>
      <c r="Y57" s="14"/>
      <c r="Z57" s="14"/>
      <c r="AA57" s="14"/>
      <c r="AK57" s="14"/>
      <c r="AL57" s="14"/>
      <c r="AM57" s="14"/>
      <c r="AN57" s="14"/>
      <c r="AO57" s="14"/>
      <c r="AV57" s="14"/>
      <c r="AY57" s="14"/>
      <c r="AZ57" s="102"/>
      <c r="HY57"/>
      <c r="HZ57"/>
      <c r="IA57"/>
    </row>
  </sheetData>
  <mergeCells count="14">
    <mergeCell ref="A23:A24"/>
    <mergeCell ref="B23:B24"/>
    <mergeCell ref="P3:AA3"/>
    <mergeCell ref="D3:O3"/>
    <mergeCell ref="A42:A43"/>
    <mergeCell ref="A39:A41"/>
    <mergeCell ref="A37:A38"/>
    <mergeCell ref="A25:A27"/>
    <mergeCell ref="B1:BD1"/>
    <mergeCell ref="B44:C44"/>
    <mergeCell ref="B25:B27"/>
    <mergeCell ref="B42:B43"/>
    <mergeCell ref="B37:B38"/>
    <mergeCell ref="B39:B41"/>
  </mergeCells>
  <phoneticPr fontId="17" type="noConversion"/>
  <printOptions horizontalCentered="1"/>
  <pageMargins left="3.937007874015748E-2" right="3.937007874015748E-2" top="0.55118110236220474" bottom="0.15748031496062992" header="0.31496062992125984" footer="0.31496062992125984"/>
  <pageSetup paperSize="9" scale="12" firstPageNumber="0" fitToHeight="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Приложение (4)</vt:lpstr>
      <vt:lpstr>'Приложение (4)'!Excel_BuiltIn_Print_Area_1_1</vt:lpstr>
      <vt:lpstr>'Приложение (4)'!Заголовки_для_печати</vt:lpstr>
      <vt:lpstr>'Приложение (4)'!Область_печати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2013-01-22T06:06:14Z</cp:lastPrinted>
  <dcterms:created xsi:type="dcterms:W3CDTF">2009-07-20T12:05:33Z</dcterms:created>
  <dcterms:modified xsi:type="dcterms:W3CDTF">2018-09-13T09:43:01Z</dcterms:modified>
</cp:coreProperties>
</file>